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je.sharepoint.com/sites/ORGF-SPPP-Co-Pro/Shared Documents/All files/1) Analysis and reports/1) Population and migration/2025/"/>
    </mc:Choice>
  </mc:AlternateContent>
  <xr:revisionPtr revIDLastSave="1000" documentId="13_ncr:1_{4EF63D2D-D0AA-4969-8C98-F8347F0856CF}" xr6:coauthVersionLast="47" xr6:coauthVersionMax="47" xr10:uidLastSave="{CD341F5F-2F04-42DF-AA06-C27EDE83C174}"/>
  <bookViews>
    <workbookView xWindow="-108" yWindow="-108" windowWidth="23256" windowHeight="14016" xr2:uid="{689F6895-8E7A-4CE8-97D1-5E2DE51D703C}"/>
  </bookViews>
  <sheets>
    <sheet name="Metadata" sheetId="3" r:id="rId1"/>
    <sheet name="Summary of population" sheetId="9" r:id="rId2"/>
    <sheet name="Age and sex profile" sheetId="10" r:id="rId3"/>
    <sheet name="Age groups" sheetId="1" r:id="rId4"/>
    <sheet name="5-year age groups" sheetId="7" r:id="rId5"/>
    <sheet name="Residential statuses" sheetId="11" r:id="rId6"/>
    <sheet name="Nationality categories" sheetId="15" r:id="rId7"/>
    <sheet name="European nationalities" sheetId="16" r:id="rId8"/>
    <sheet name="Non-European nationalities" sheetId="8" r:id="rId9"/>
    <sheet name="Work permits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6" l="1"/>
  <c r="C40" i="16" s="1"/>
  <c r="N28" i="16"/>
  <c r="N32" i="16" s="1"/>
  <c r="B33" i="15"/>
  <c r="F33" i="15" s="1"/>
  <c r="B33" i="12"/>
  <c r="L33" i="12" s="1"/>
  <c r="N28" i="12"/>
  <c r="B34" i="11"/>
  <c r="G34" i="11" s="1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B39" i="9"/>
  <c r="B38" i="10"/>
  <c r="C38" i="10" s="1"/>
  <c r="E40" i="16" l="1"/>
  <c r="G40" i="16"/>
  <c r="I40" i="16"/>
  <c r="J40" i="16"/>
  <c r="K40" i="16"/>
  <c r="D40" i="16"/>
  <c r="F40" i="16"/>
  <c r="H40" i="16"/>
  <c r="L40" i="16"/>
  <c r="N30" i="16"/>
  <c r="N34" i="16"/>
  <c r="N35" i="16"/>
  <c r="N36" i="16"/>
  <c r="N29" i="16"/>
  <c r="N31" i="16"/>
  <c r="N33" i="16"/>
  <c r="N37" i="16"/>
  <c r="N38" i="16"/>
  <c r="C33" i="15"/>
  <c r="E33" i="15"/>
  <c r="G33" i="15"/>
  <c r="L33" i="15"/>
  <c r="K33" i="15"/>
  <c r="J33" i="15"/>
  <c r="I33" i="15"/>
  <c r="H33" i="15"/>
  <c r="D33" i="15"/>
  <c r="C33" i="12"/>
  <c r="E33" i="12"/>
  <c r="N29" i="12"/>
  <c r="H33" i="12"/>
  <c r="N30" i="12"/>
  <c r="I33" i="12"/>
  <c r="J33" i="12"/>
  <c r="K33" i="12"/>
  <c r="D33" i="12"/>
  <c r="F33" i="12"/>
  <c r="G33" i="12"/>
  <c r="N31" i="12"/>
  <c r="C34" i="11"/>
  <c r="K34" i="11"/>
  <c r="D34" i="11"/>
  <c r="E34" i="11"/>
  <c r="F34" i="11"/>
  <c r="H34" i="11"/>
  <c r="J34" i="11"/>
  <c r="L34" i="11"/>
  <c r="I34" i="11"/>
  <c r="Q38" i="10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S34" i="9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M32" i="9"/>
  <c r="L32" i="9"/>
  <c r="K32" i="9"/>
  <c r="J32" i="9"/>
  <c r="I32" i="9"/>
  <c r="H32" i="9"/>
  <c r="G32" i="9"/>
  <c r="F32" i="9"/>
  <c r="E32" i="9"/>
  <c r="D32" i="9"/>
  <c r="C32" i="9"/>
  <c r="M31" i="9"/>
  <c r="L31" i="9"/>
  <c r="K31" i="9"/>
  <c r="J31" i="9"/>
  <c r="I31" i="9"/>
  <c r="H31" i="9"/>
  <c r="G31" i="9"/>
  <c r="F31" i="9"/>
  <c r="E31" i="9"/>
  <c r="D31" i="9"/>
  <c r="C31" i="9"/>
  <c r="C36" i="9"/>
  <c r="C33" i="9"/>
  <c r="C30" i="9"/>
  <c r="L39" i="9"/>
  <c r="B40" i="8"/>
  <c r="C40" i="8" s="1"/>
  <c r="N28" i="8"/>
  <c r="N38" i="8" s="1"/>
  <c r="S35" i="7"/>
  <c r="S74" i="7" s="1"/>
  <c r="B35" i="1"/>
  <c r="C35" i="1" s="1"/>
  <c r="S28" i="1"/>
  <c r="F35" i="1" l="1"/>
  <c r="D35" i="1"/>
  <c r="Q35" i="1"/>
  <c r="P35" i="1"/>
  <c r="O35" i="1"/>
  <c r="N35" i="1"/>
  <c r="M35" i="1"/>
  <c r="L35" i="1"/>
  <c r="K35" i="1"/>
  <c r="J35" i="1"/>
  <c r="I35" i="1"/>
  <c r="H35" i="1"/>
  <c r="G35" i="1"/>
  <c r="E35" i="1"/>
  <c r="Q39" i="9"/>
  <c r="P39" i="9"/>
  <c r="O39" i="9"/>
  <c r="I39" i="9"/>
  <c r="AA39" i="9"/>
  <c r="H39" i="9"/>
  <c r="Y39" i="9"/>
  <c r="X39" i="9"/>
  <c r="W39" i="9"/>
  <c r="E39" i="9"/>
  <c r="N39" i="9"/>
  <c r="K39" i="9"/>
  <c r="J39" i="9"/>
  <c r="Z39" i="9"/>
  <c r="G39" i="9"/>
  <c r="V39" i="9"/>
  <c r="U39" i="9"/>
  <c r="C39" i="9"/>
  <c r="T39" i="9"/>
  <c r="D39" i="9"/>
  <c r="S39" i="9"/>
  <c r="R39" i="9"/>
  <c r="F39" i="9"/>
  <c r="M39" i="9"/>
  <c r="AB39" i="9"/>
  <c r="D40" i="8"/>
  <c r="G40" i="8"/>
  <c r="I40" i="8"/>
  <c r="J40" i="8"/>
  <c r="F40" i="8"/>
  <c r="K40" i="8"/>
  <c r="E40" i="8"/>
  <c r="H40" i="8"/>
  <c r="L40" i="8"/>
  <c r="N29" i="8"/>
  <c r="N30" i="8"/>
  <c r="N31" i="8"/>
  <c r="N32" i="8"/>
  <c r="N33" i="8"/>
  <c r="N34" i="8"/>
  <c r="N35" i="8"/>
  <c r="N36" i="8"/>
  <c r="N37" i="8"/>
  <c r="S82" i="7"/>
  <c r="S59" i="7"/>
  <c r="S83" i="7"/>
  <c r="S60" i="7"/>
  <c r="S84" i="7"/>
  <c r="S61" i="7"/>
  <c r="S85" i="7"/>
  <c r="S62" i="7"/>
  <c r="S87" i="7"/>
  <c r="S63" i="7"/>
  <c r="S88" i="7"/>
  <c r="S64" i="7"/>
  <c r="S89" i="7"/>
  <c r="S65" i="7"/>
  <c r="S90" i="7"/>
  <c r="S66" i="7"/>
  <c r="S91" i="7"/>
  <c r="S70" i="7"/>
  <c r="S92" i="7"/>
  <c r="S71" i="7"/>
  <c r="S93" i="7"/>
  <c r="S72" i="7"/>
  <c r="S94" i="7"/>
  <c r="S75" i="7"/>
  <c r="S45" i="7"/>
  <c r="S95" i="7"/>
  <c r="S67" i="7"/>
  <c r="S80" i="7"/>
  <c r="S96" i="7"/>
  <c r="S68" i="7"/>
  <c r="S81" i="7"/>
  <c r="S97" i="7"/>
  <c r="S69" i="7"/>
  <c r="S73" i="7"/>
  <c r="S86" i="7"/>
  <c r="S58" i="7"/>
  <c r="S46" i="7"/>
  <c r="S50" i="7"/>
  <c r="S49" i="7"/>
  <c r="S48" i="7"/>
  <c r="S47" i="7"/>
  <c r="S53" i="7"/>
  <c r="S52" i="7"/>
  <c r="S51" i="7"/>
  <c r="S36" i="7"/>
  <c r="S37" i="7"/>
  <c r="S38" i="7"/>
  <c r="S39" i="7"/>
  <c r="S40" i="7"/>
  <c r="S41" i="7"/>
  <c r="S42" i="7"/>
  <c r="S43" i="7"/>
  <c r="S44" i="7"/>
  <c r="S30" i="1"/>
  <c r="S32" i="1"/>
  <c r="S31" i="1"/>
  <c r="S33" i="1"/>
  <c r="S29" i="1"/>
</calcChain>
</file>

<file path=xl/sharedStrings.xml><?xml version="1.0" encoding="utf-8"?>
<sst xmlns="http://schemas.openxmlformats.org/spreadsheetml/2006/main" count="202" uniqueCount="122">
  <si>
    <t xml:space="preserve">Metadata: </t>
  </si>
  <si>
    <t>Date produced</t>
  </si>
  <si>
    <t>Related links</t>
  </si>
  <si>
    <t>Statistical disclosure controls applied</t>
  </si>
  <si>
    <t>Portuguese or Madeiran</t>
  </si>
  <si>
    <t>Polish</t>
  </si>
  <si>
    <t>Irish</t>
  </si>
  <si>
    <t>Romanian</t>
  </si>
  <si>
    <t>French</t>
  </si>
  <si>
    <t>Italian</t>
  </si>
  <si>
    <t>Latvian</t>
  </si>
  <si>
    <t>Spanish</t>
  </si>
  <si>
    <t>German</t>
  </si>
  <si>
    <t>Hungarian</t>
  </si>
  <si>
    <t>Year</t>
  </si>
  <si>
    <t>Nationality</t>
  </si>
  <si>
    <t>European nationalities</t>
  </si>
  <si>
    <t>Filipino</t>
  </si>
  <si>
    <t>Kenyan</t>
  </si>
  <si>
    <t>South African</t>
  </si>
  <si>
    <t>Zimbabwean</t>
  </si>
  <si>
    <t>Indian</t>
  </si>
  <si>
    <t>Brazilian</t>
  </si>
  <si>
    <t>Nigerian</t>
  </si>
  <si>
    <t>Mauritian</t>
  </si>
  <si>
    <t>Pakistani</t>
  </si>
  <si>
    <t>Thai</t>
  </si>
  <si>
    <t>Non-European nationalities</t>
  </si>
  <si>
    <t>▼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</si>
  <si>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</si>
  <si>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</si>
  <si>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</si>
  <si>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</si>
  <si>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</si>
  <si>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</si>
  <si>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</si>
  <si>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</si>
  <si>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</si>
  <si>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</si>
  <si>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</si>
  <si>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</si>
  <si>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</si>
  <si>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</si>
  <si>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</si>
  <si>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</si>
  <si>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</si>
  <si>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Age</t>
  </si>
  <si>
    <t>5-year age groups</t>
  </si>
  <si>
    <t>End of year population</t>
  </si>
  <si>
    <t>Annual population change</t>
  </si>
  <si>
    <t>Births</t>
  </si>
  <si>
    <t>Deaths</t>
  </si>
  <si>
    <t>Natural change</t>
  </si>
  <si>
    <t>Immigration</t>
  </si>
  <si>
    <t>Emigration</t>
  </si>
  <si>
    <t>Net migration</t>
  </si>
  <si>
    <t>Administrative adjustment</t>
  </si>
  <si>
    <t>Statistic</t>
  </si>
  <si>
    <t>Table 1: Summary statistics for the total population</t>
  </si>
  <si>
    <t>Summary of total population</t>
  </si>
  <si>
    <t>Male population</t>
  </si>
  <si>
    <t>Female population</t>
  </si>
  <si>
    <t>Under age 16 population</t>
  </si>
  <si>
    <t>Working age population</t>
  </si>
  <si>
    <t>65 and over population</t>
  </si>
  <si>
    <t>Dependency ratio</t>
  </si>
  <si>
    <t>Old age dependency ratio</t>
  </si>
  <si>
    <t>Young age dependency ratio</t>
  </si>
  <si>
    <t>Age and sex profile</t>
  </si>
  <si>
    <t>Residential and employment statuses</t>
  </si>
  <si>
    <t>Entitled</t>
  </si>
  <si>
    <t>Entitled for work</t>
  </si>
  <si>
    <t>Registered</t>
  </si>
  <si>
    <t>Licensed</t>
  </si>
  <si>
    <t>Residential status</t>
  </si>
  <si>
    <t>Under 16</t>
  </si>
  <si>
    <t>16 to 39</t>
  </si>
  <si>
    <t>40 to 64</t>
  </si>
  <si>
    <t>65 to 79</t>
  </si>
  <si>
    <t>80 and over</t>
  </si>
  <si>
    <t>Population and migration 2025: total population | Statistics Jersey</t>
  </si>
  <si>
    <t>Population and migration 2025: residential and employment statuses | Statistics Jersey</t>
  </si>
  <si>
    <t>Population and migration 2025: nationalities and work permits | Statistics Jersey</t>
  </si>
  <si>
    <t>Population and migration 2025: methodology and quality | Statistics Jersey</t>
  </si>
  <si>
    <t>Work permits</t>
  </si>
  <si>
    <t>Work permit</t>
  </si>
  <si>
    <t>Temporary</t>
  </si>
  <si>
    <t>Long-term</t>
  </si>
  <si>
    <t>Dependent</t>
  </si>
  <si>
    <t>85+</t>
  </si>
  <si>
    <t>Figure 1: Summary statistics for the total population</t>
  </si>
  <si>
    <t>Age group</t>
  </si>
  <si>
    <t>Age groups</t>
  </si>
  <si>
    <t>Figure 2: Summary statistics by age and sex</t>
  </si>
  <si>
    <t>Table 2: Summary statistics by age and sex</t>
  </si>
  <si>
    <t>Figure 3: Population by age group</t>
  </si>
  <si>
    <t>Table 3: Population by age group</t>
  </si>
  <si>
    <t>Figure 4: Population pyramid of Jersey</t>
  </si>
  <si>
    <t>Figure 5: Population by residential and employment status</t>
  </si>
  <si>
    <t>Table 5: Population by residential and employment status</t>
  </si>
  <si>
    <t>Nationality category</t>
  </si>
  <si>
    <t>Jersey or British</t>
  </si>
  <si>
    <t>European</t>
  </si>
  <si>
    <t>Non-European</t>
  </si>
  <si>
    <t>Figure 6: Adult population by nationality category</t>
  </si>
  <si>
    <t>Table 6: Adult population by nationality category</t>
  </si>
  <si>
    <t>Table 7: Population of European adults by nationality (top 10 largest at the end of 2025)</t>
  </si>
  <si>
    <t>Figure 7: Population of European adults by nationality (top 10 largest at the end of 2025)</t>
  </si>
  <si>
    <t>Figure 8: Population of non-European adults by nationality (top 10 largest at the end of 2025)</t>
  </si>
  <si>
    <t>Table 8: Population of non-European adults by nationality (top 10 largest at the end of 2025)</t>
  </si>
  <si>
    <t>Figure 9: Population of people on work permits or dependent visas</t>
  </si>
  <si>
    <t>Table 9: Population of people on work permits or dependent visas</t>
  </si>
  <si>
    <t>Summary of population</t>
  </si>
  <si>
    <t>Table 4a: Population by 5-year age group</t>
  </si>
  <si>
    <t>Table 4b: Male population by 5-year age group</t>
  </si>
  <si>
    <t>Table 4c: Female population by 5-year age group</t>
  </si>
  <si>
    <t>Data source</t>
  </si>
  <si>
    <t>All counts less than 10 have been suppressed. This does not include differences between counts, such as net migration.</t>
  </si>
  <si>
    <t>Nationality categories</t>
  </si>
  <si>
    <t>Datasheets</t>
  </si>
  <si>
    <t>Population and migration 2025 series of reports</t>
  </si>
  <si>
    <t>Population and migration 2025: datasheets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</si>
</sst>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0.0"/>
  </numFmts>
  <fonts count="11" x14ac:knownFonts="1">
    <font>
      <sz val="11"/>
      <color theme="1"/>
      <name val="Azo Sans Light"/>
      <family val="2"/>
      <scheme val="minor"/>
    </font>
    <font>
      <b/>
      <sz val="11"/>
      <color theme="1"/>
      <name val="Azo Sans Light"/>
      <family val="2"/>
      <scheme val="minor"/>
    </font>
    <font>
      <sz val="11"/>
      <color theme="1"/>
      <name val="Azo Sans Light"/>
      <family val="2"/>
    </font>
    <font>
      <b/>
      <sz val="11"/>
      <color theme="1"/>
      <name val="Azo Sans Light"/>
      <family val="2"/>
    </font>
    <font>
      <sz val="16"/>
      <color rgb="FF001D51"/>
      <name val="Azo Sans"/>
      <family val="2"/>
    </font>
    <font>
      <b/>
      <sz val="20"/>
      <color rgb="FF001D51"/>
      <name val="Azo Sans"/>
      <family val="2"/>
    </font>
    <font>
      <b/>
      <sz val="14"/>
      <color rgb="FF0283B5"/>
      <name val="Azo Sans Light"/>
      <family val="2"/>
      <scheme val="minor"/>
    </font>
    <font>
      <u/>
      <sz val="11"/>
      <color theme="10"/>
      <name val="Azo Sans Light"/>
      <family val="2"/>
      <scheme val="minor"/>
    </font>
    <font>
      <sz val="11"/>
      <color theme="1"/>
      <name val="Azo Sans Light"/>
      <family val="2"/>
      <scheme val="minor"/>
    </font>
    <font>
      <sz val="11"/>
      <color theme="0"/>
      <name val="Azo Sans Light"/>
      <family val="2"/>
      <scheme val="minor"/>
    </font>
    <font>
      <sz val="11"/>
      <color indexed="8"/>
      <name val="Azo Sans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right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vertical="top"/>
    </xf>
    <xf numFmtId="0" fontId="1" fillId="0" borderId="1" xfId="0" applyFont="1" applyBorder="1"/>
    <xf numFmtId="164" fontId="10" fillId="2" borderId="1" xfId="2" applyNumberFormat="1" applyFont="1" applyFill="1" applyBorder="1"/>
    <xf numFmtId="164" fontId="2" fillId="0" borderId="1" xfId="2" applyNumberFormat="1" applyFont="1" applyBorder="1" applyAlignment="1">
      <alignment horizontal="right" vertical="top"/>
    </xf>
    <xf numFmtId="164" fontId="0" fillId="0" borderId="1" xfId="2" applyNumberFormat="1" applyFont="1" applyBorder="1"/>
    <xf numFmtId="0" fontId="9" fillId="0" borderId="0" xfId="0" applyFont="1"/>
    <xf numFmtId="164" fontId="0" fillId="0" borderId="0" xfId="2" applyNumberFormat="1" applyFont="1" applyBorder="1"/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164" fontId="10" fillId="2" borderId="0" xfId="2" applyNumberFormat="1" applyFont="1" applyFill="1" applyBorder="1"/>
    <xf numFmtId="164" fontId="2" fillId="0" borderId="0" xfId="2" applyNumberFormat="1" applyFont="1" applyBorder="1" applyAlignment="1">
      <alignment horizontal="right" vertical="top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3" fontId="9" fillId="0" borderId="1" xfId="0" applyNumberFormat="1" applyFont="1" applyBorder="1"/>
    <xf numFmtId="0" fontId="7" fillId="0" borderId="5" xfId="1" applyBorder="1"/>
    <xf numFmtId="0" fontId="7" fillId="0" borderId="6" xfId="1" applyBorder="1"/>
    <xf numFmtId="0" fontId="7" fillId="0" borderId="7" xfId="1" applyBorder="1"/>
    <xf numFmtId="165" fontId="0" fillId="0" borderId="1" xfId="0" applyNumberFormat="1" applyBorder="1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'Summary of population'!$B$30:$B$33</c:f>
              <c:strCache>
                <c:ptCount val="4"/>
                <c:pt idx="0">
                  <c:v>Annual population change</c:v>
                </c:pt>
                <c:pt idx="1">
                  <c:v>Births</c:v>
                </c:pt>
                <c:pt idx="2">
                  <c:v>Deaths</c:v>
                </c:pt>
                <c:pt idx="3">
                  <c:v>Natural change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16B-4AE7-A48F-F0A7F32E156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of population'!$B$30:$B$33</c:f>
              <c:strCache>
                <c:ptCount val="4"/>
                <c:pt idx="0">
                  <c:v>Annual population change</c:v>
                </c:pt>
                <c:pt idx="1">
                  <c:v>Births</c:v>
                </c:pt>
                <c:pt idx="2">
                  <c:v>Deaths</c:v>
                </c:pt>
                <c:pt idx="3">
                  <c:v>Natural change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16B-4AE7-A48F-F0A7F32E1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'Summary of population'!$C$28:$AB$28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'Summary of population'!$C$39:$AB$39</c:f>
              <c:numCache>
                <c:formatCode>General</c:formatCode>
                <c:ptCount val="26"/>
                <c:pt idx="0">
                  <c:v>88400</c:v>
                </c:pt>
                <c:pt idx="1">
                  <c:v>88900</c:v>
                </c:pt>
                <c:pt idx="2">
                  <c:v>89300</c:v>
                </c:pt>
                <c:pt idx="3">
                  <c:v>89600</c:v>
                </c:pt>
                <c:pt idx="4">
                  <c:v>90100</c:v>
                </c:pt>
                <c:pt idx="5">
                  <c:v>91000</c:v>
                </c:pt>
                <c:pt idx="6">
                  <c:v>92300</c:v>
                </c:pt>
                <c:pt idx="7">
                  <c:v>94000</c:v>
                </c:pt>
                <c:pt idx="8">
                  <c:v>95400</c:v>
                </c:pt>
                <c:pt idx="9">
                  <c:v>96200</c:v>
                </c:pt>
                <c:pt idx="10">
                  <c:v>97100</c:v>
                </c:pt>
                <c:pt idx="11">
                  <c:v>97903</c:v>
                </c:pt>
                <c:pt idx="12">
                  <c:v>98560</c:v>
                </c:pt>
                <c:pt idx="13">
                  <c:v>99301</c:v>
                </c:pt>
                <c:pt idx="14">
                  <c:v>100058</c:v>
                </c:pt>
                <c:pt idx="15">
                  <c:v>101212</c:v>
                </c:pt>
                <c:pt idx="16">
                  <c:v>102442</c:v>
                </c:pt>
                <c:pt idx="17">
                  <c:v>102800</c:v>
                </c:pt>
                <c:pt idx="18">
                  <c:v>103291</c:v>
                </c:pt>
                <c:pt idx="19">
                  <c:v>103278</c:v>
                </c:pt>
                <c:pt idx="20">
                  <c:v>103485</c:v>
                </c:pt>
                <c:pt idx="21">
                  <c:v>103189</c:v>
                </c:pt>
                <c:pt idx="22">
                  <c:v>103303</c:v>
                </c:pt>
                <c:pt idx="23">
                  <c:v>104025</c:v>
                </c:pt>
                <c:pt idx="24">
                  <c:v>104504</c:v>
                </c:pt>
                <c:pt idx="25">
                  <c:v>104489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3-42C5-96C4-E3ACCB09A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  <c:majorUnit val="1"/>
        <c:minorUnit val="1"/>
      </c:date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'Summary of population'!$B$30:$B$33</c:f>
              <c:strCache>
                <c:ptCount val="4"/>
                <c:pt idx="0">
                  <c:v>Annual population change</c:v>
                </c:pt>
                <c:pt idx="1">
                  <c:v>Births</c:v>
                </c:pt>
                <c:pt idx="2">
                  <c:v>Deaths</c:v>
                </c:pt>
                <c:pt idx="3">
                  <c:v>Natural change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217-4946-ADDA-FCE68AAB471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of population'!$B$30:$B$33</c:f>
              <c:strCache>
                <c:ptCount val="4"/>
                <c:pt idx="0">
                  <c:v>Annual population change</c:v>
                </c:pt>
                <c:pt idx="1">
                  <c:v>Births</c:v>
                </c:pt>
                <c:pt idx="2">
                  <c:v>Deaths</c:v>
                </c:pt>
                <c:pt idx="3">
                  <c:v>Natural change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217-4946-ADDA-FCE68AAB4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'Age and sex profile'!$B$29:$B$31</c:f>
              <c:strCache>
                <c:ptCount val="3"/>
                <c:pt idx="0">
                  <c:v>Under age 16 population</c:v>
                </c:pt>
                <c:pt idx="1">
                  <c:v>Working age population</c:v>
                </c:pt>
                <c:pt idx="2">
                  <c:v>65 and over population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23B-4526-98A7-44F19EF71D1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'Age and sex profile'!$B$29:$B$31</c:f>
              <c:strCache>
                <c:ptCount val="3"/>
                <c:pt idx="0">
                  <c:v>Under age 16 population</c:v>
                </c:pt>
                <c:pt idx="1">
                  <c:v>Working age population</c:v>
                </c:pt>
                <c:pt idx="2">
                  <c:v>65 and over population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23B-4526-98A7-44F19EF71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'Age and sex profile'!$C$28:$Q$28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'Age and sex profile'!$C$38:$Q$38</c:f>
              <c:numCache>
                <c:formatCode>General</c:formatCode>
                <c:ptCount val="15"/>
                <c:pt idx="0">
                  <c:v>16312</c:v>
                </c:pt>
                <c:pt idx="1">
                  <c:v>16350</c:v>
                </c:pt>
                <c:pt idx="2">
                  <c:v>16345</c:v>
                </c:pt>
                <c:pt idx="3">
                  <c:v>16301</c:v>
                </c:pt>
                <c:pt idx="4">
                  <c:v>16316</c:v>
                </c:pt>
                <c:pt idx="5">
                  <c:v>16672</c:v>
                </c:pt>
                <c:pt idx="6">
                  <c:v>16619</c:v>
                </c:pt>
                <c:pt idx="7">
                  <c:v>16569</c:v>
                </c:pt>
                <c:pt idx="8">
                  <c:v>16529</c:v>
                </c:pt>
                <c:pt idx="9">
                  <c:v>16381</c:v>
                </c:pt>
                <c:pt idx="10">
                  <c:v>16242</c:v>
                </c:pt>
                <c:pt idx="11">
                  <c:v>15959</c:v>
                </c:pt>
                <c:pt idx="12">
                  <c:v>15751</c:v>
                </c:pt>
                <c:pt idx="13">
                  <c:v>15416</c:v>
                </c:pt>
                <c:pt idx="14">
                  <c:v>15219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D-4DE9-AD97-52A5A0AD5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  <c:majorUnit val="1"/>
        <c:minorUnit val="1"/>
      </c:date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'Age and sex profile'!$B$29:$B$31</c:f>
              <c:strCache>
                <c:ptCount val="3"/>
                <c:pt idx="0">
                  <c:v>Under age 16 population</c:v>
                </c:pt>
                <c:pt idx="1">
                  <c:v>Working age population</c:v>
                </c:pt>
                <c:pt idx="2">
                  <c:v>65 and over population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2DE-4CFF-A81E-13F7A4FE97E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'Age and sex profile'!$B$29:$B$31</c:f>
              <c:strCache>
                <c:ptCount val="3"/>
                <c:pt idx="0">
                  <c:v>Under age 16 population</c:v>
                </c:pt>
                <c:pt idx="1">
                  <c:v>Working age population</c:v>
                </c:pt>
                <c:pt idx="2">
                  <c:v>65 and over population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82DE-4CFF-A81E-13F7A4FE9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'Age groups'!$B$30:$B$33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698-465A-A0A8-7E76F60A242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'Age groups'!$B$30:$B$33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C698-465A-A0A8-7E76F60A2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'Age groups'!$B$29:$B$33</c:f>
              <c:strCache>
                <c:ptCount val="5"/>
                <c:pt idx="0">
                  <c:v>Under 16</c:v>
                </c:pt>
                <c:pt idx="1">
                  <c:v>16 to 39</c:v>
                </c:pt>
                <c:pt idx="2">
                  <c:v>40 to 64</c:v>
                </c:pt>
                <c:pt idx="3">
                  <c:v>65 to 79</c:v>
                </c:pt>
                <c:pt idx="4">
                  <c:v>80 and over</c:v>
                </c:pt>
              </c:strCache>
            </c:strRef>
          </c:cat>
          <c:val>
            <c:numRef>
              <c:f>'Age groups'!$S$29:$S$33</c:f>
              <c:numCache>
                <c:formatCode>General</c:formatCode>
                <c:ptCount val="5"/>
                <c:pt idx="0">
                  <c:v>15219</c:v>
                </c:pt>
                <c:pt idx="1">
                  <c:v>29182</c:v>
                </c:pt>
                <c:pt idx="2">
                  <c:v>38890</c:v>
                </c:pt>
                <c:pt idx="3">
                  <c:v>15349</c:v>
                </c:pt>
                <c:pt idx="4">
                  <c:v>5849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96-46A3-AE09-4927112E2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3145168"/>
        <c:axId val="1016130848"/>
      </c:barChart>
      <c:catAx>
        <c:axId val="122314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'Age groups'!$C$28:$Q$28</c:f>
              <c:numCache>
                <c:formatCode>General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'Age groups'!$C$35:$Q$35</c:f>
              <c:numCache>
                <c:formatCode>General</c:formatCode>
                <c:ptCount val="15"/>
                <c:pt idx="0">
                  <c:v>16312</c:v>
                </c:pt>
                <c:pt idx="1">
                  <c:v>16350</c:v>
                </c:pt>
                <c:pt idx="2">
                  <c:v>16345</c:v>
                </c:pt>
                <c:pt idx="3">
                  <c:v>16301</c:v>
                </c:pt>
                <c:pt idx="4">
                  <c:v>16316</c:v>
                </c:pt>
                <c:pt idx="5">
                  <c:v>16672</c:v>
                </c:pt>
                <c:pt idx="6">
                  <c:v>16619</c:v>
                </c:pt>
                <c:pt idx="7">
                  <c:v>16569</c:v>
                </c:pt>
                <c:pt idx="8">
                  <c:v>16529</c:v>
                </c:pt>
                <c:pt idx="9">
                  <c:v>16381</c:v>
                </c:pt>
                <c:pt idx="10">
                  <c:v>16242</c:v>
                </c:pt>
                <c:pt idx="11">
                  <c:v>15959</c:v>
                </c:pt>
                <c:pt idx="12">
                  <c:v>15751</c:v>
                </c:pt>
                <c:pt idx="13">
                  <c:v>15416</c:v>
                </c:pt>
                <c:pt idx="14">
                  <c:v>15219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63-4469-9801-DDE5945D5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</c:date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'Age groups'!$B$30:$B$33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789-464B-AE10-75A88F3A370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'Age groups'!$B$30:$B$33</c:f>
              <c:strCache>
                <c:ptCount val="4"/>
                <c:pt idx="0">
                  <c:v>16 to 39</c:v>
                </c:pt>
                <c:pt idx="1">
                  <c:v>40 to 64</c:v>
                </c:pt>
                <c:pt idx="2">
                  <c:v>65 to 79</c:v>
                </c:pt>
                <c:pt idx="3">
                  <c:v>80 and over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789-464B-AE10-75A88F3A3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46-4A56-9A42-3B0F603CBF8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146-4A56-9A42-3B0F603CB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Male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'5-year age groups'!$B$36:$B$53</c:f>
              <c:strCache>
                <c:ptCount val="18"/>
                <c:pt idx="0">
                  <c:v>0 to 4</c:v>
                </c:pt>
                <c:pt idx="1">
                  <c:v>5 to 9</c:v>
                </c:pt>
                <c:pt idx="2">
                  <c:v>10 to 14</c:v>
                </c:pt>
                <c:pt idx="3">
                  <c:v>15 to 19</c:v>
                </c:pt>
                <c:pt idx="4">
                  <c:v>20 to 24</c:v>
                </c:pt>
                <c:pt idx="5">
                  <c:v>25 to 29</c:v>
                </c:pt>
                <c:pt idx="6">
                  <c:v>30 to 34</c:v>
                </c:pt>
                <c:pt idx="7">
                  <c:v>35 to 39</c:v>
                </c:pt>
                <c:pt idx="8">
                  <c:v>40 to 44</c:v>
                </c:pt>
                <c:pt idx="9">
                  <c:v>45 to 49</c:v>
                </c:pt>
                <c:pt idx="10">
                  <c:v>50 to 54</c:v>
                </c:pt>
                <c:pt idx="11">
                  <c:v>55 to 59</c:v>
                </c:pt>
                <c:pt idx="12">
                  <c:v>60 to 64</c:v>
                </c:pt>
                <c:pt idx="13">
                  <c:v>65 to 69</c:v>
                </c:pt>
                <c:pt idx="14">
                  <c:v>70 to 74</c:v>
                </c:pt>
                <c:pt idx="15">
                  <c:v>75 to 79</c:v>
                </c:pt>
                <c:pt idx="16">
                  <c:v>80 to 84</c:v>
                </c:pt>
                <c:pt idx="17">
                  <c:v>85+</c:v>
                </c:pt>
              </c:strCache>
            </c:strRef>
          </c:cat>
          <c:val>
            <c:numRef>
              <c:f>'5-year age groups'!$S$58:$S$75</c:f>
              <c:numCache>
                <c:formatCode>General</c:formatCode>
                <c:ptCount val="18"/>
                <c:pt idx="0">
                  <c:v>-2149</c:v>
                </c:pt>
                <c:pt idx="1">
                  <c:v>-2431</c:v>
                </c:pt>
                <c:pt idx="2">
                  <c:v>-2710</c:v>
                </c:pt>
                <c:pt idx="3">
                  <c:v>-2649</c:v>
                </c:pt>
                <c:pt idx="4">
                  <c:v>-2641</c:v>
                </c:pt>
                <c:pt idx="5">
                  <c:v>-2866</c:v>
                </c:pt>
                <c:pt idx="6">
                  <c:v>-3494</c:v>
                </c:pt>
                <c:pt idx="7">
                  <c:v>-3746</c:v>
                </c:pt>
                <c:pt idx="8">
                  <c:v>-3960</c:v>
                </c:pt>
                <c:pt idx="9">
                  <c:v>-3807</c:v>
                </c:pt>
                <c:pt idx="10">
                  <c:v>-3777</c:v>
                </c:pt>
                <c:pt idx="11">
                  <c:v>-4103</c:v>
                </c:pt>
                <c:pt idx="12">
                  <c:v>-3821</c:v>
                </c:pt>
                <c:pt idx="13">
                  <c:v>-2994</c:v>
                </c:pt>
                <c:pt idx="14">
                  <c:v>-2279</c:v>
                </c:pt>
                <c:pt idx="15">
                  <c:v>-2062</c:v>
                </c:pt>
                <c:pt idx="16">
                  <c:v>-1207</c:v>
                </c:pt>
                <c:pt idx="17">
                  <c:v>-1197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0-422E-99FD-538103C95884}"/>
            </c:ext>
          </c:extLst>
        </c:ser>
        <c:ser>
          <c:idx val="1"/>
          <c:order val="1"/>
          <c:tx>
            <c:v>Female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'5-year age groups'!$B$36:$B$53</c:f>
              <c:strCache>
                <c:ptCount val="18"/>
                <c:pt idx="0">
                  <c:v>0 to 4</c:v>
                </c:pt>
                <c:pt idx="1">
                  <c:v>5 to 9</c:v>
                </c:pt>
                <c:pt idx="2">
                  <c:v>10 to 14</c:v>
                </c:pt>
                <c:pt idx="3">
                  <c:v>15 to 19</c:v>
                </c:pt>
                <c:pt idx="4">
                  <c:v>20 to 24</c:v>
                </c:pt>
                <c:pt idx="5">
                  <c:v>25 to 29</c:v>
                </c:pt>
                <c:pt idx="6">
                  <c:v>30 to 34</c:v>
                </c:pt>
                <c:pt idx="7">
                  <c:v>35 to 39</c:v>
                </c:pt>
                <c:pt idx="8">
                  <c:v>40 to 44</c:v>
                </c:pt>
                <c:pt idx="9">
                  <c:v>45 to 49</c:v>
                </c:pt>
                <c:pt idx="10">
                  <c:v>50 to 54</c:v>
                </c:pt>
                <c:pt idx="11">
                  <c:v>55 to 59</c:v>
                </c:pt>
                <c:pt idx="12">
                  <c:v>60 to 64</c:v>
                </c:pt>
                <c:pt idx="13">
                  <c:v>65 to 69</c:v>
                </c:pt>
                <c:pt idx="14">
                  <c:v>70 to 74</c:v>
                </c:pt>
                <c:pt idx="15">
                  <c:v>75 to 79</c:v>
                </c:pt>
                <c:pt idx="16">
                  <c:v>80 to 84</c:v>
                </c:pt>
                <c:pt idx="17">
                  <c:v>85+</c:v>
                </c:pt>
              </c:strCache>
            </c:strRef>
          </c:cat>
          <c:val>
            <c:numRef>
              <c:f>'5-year age groups'!$S$80:$S$97</c:f>
              <c:numCache>
                <c:formatCode>General</c:formatCode>
                <c:ptCount val="18"/>
                <c:pt idx="0">
                  <c:v>1923</c:v>
                </c:pt>
                <c:pt idx="1">
                  <c:v>2261</c:v>
                </c:pt>
                <c:pt idx="2">
                  <c:v>2667</c:v>
                </c:pt>
                <c:pt idx="3">
                  <c:v>2695</c:v>
                </c:pt>
                <c:pt idx="4">
                  <c:v>2484</c:v>
                </c:pt>
                <c:pt idx="5">
                  <c:v>2739</c:v>
                </c:pt>
                <c:pt idx="6">
                  <c:v>3330</c:v>
                </c:pt>
                <c:pt idx="7">
                  <c:v>3616</c:v>
                </c:pt>
                <c:pt idx="8">
                  <c:v>3864</c:v>
                </c:pt>
                <c:pt idx="9">
                  <c:v>3808</c:v>
                </c:pt>
                <c:pt idx="10">
                  <c:v>3769</c:v>
                </c:pt>
                <c:pt idx="11">
                  <c:v>4156</c:v>
                </c:pt>
                <c:pt idx="12">
                  <c:v>3826</c:v>
                </c:pt>
                <c:pt idx="13">
                  <c:v>3161</c:v>
                </c:pt>
                <c:pt idx="14">
                  <c:v>2549</c:v>
                </c:pt>
                <c:pt idx="15">
                  <c:v>2303</c:v>
                </c:pt>
                <c:pt idx="16">
                  <c:v>1555</c:v>
                </c:pt>
                <c:pt idx="17">
                  <c:v>1890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0-422E-99FD-538103C95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23145168"/>
        <c:axId val="1016130848"/>
      </c:barChart>
      <c:catAx>
        <c:axId val="122314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At val="-5000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40F-40E3-BF48-1EE92DCA759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740F-40E3-BF48-1EE92DCA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EC8-471F-97D1-F9FDF911EA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7EC8-471F-97D1-F9FDF911EA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693-4665-8B30-FBD82500538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'5-year age groups'!$B$37:$B$40</c:f>
              <c:strCache>
                <c:ptCount val="4"/>
                <c:pt idx="0">
                  <c:v>5 to 9</c:v>
                </c:pt>
                <c:pt idx="1">
                  <c:v>10 to 14</c:v>
                </c:pt>
                <c:pt idx="2">
                  <c:v>15 to 19</c:v>
                </c:pt>
                <c:pt idx="3">
                  <c:v>20 to 24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693-4665-8B30-FBD825005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'Residential statuses'!$B$29:$B$31</c:f>
              <c:strCache>
                <c:ptCount val="3"/>
                <c:pt idx="0">
                  <c:v>Entitled</c:v>
                </c:pt>
                <c:pt idx="1">
                  <c:v>Entitled for work</c:v>
                </c:pt>
                <c:pt idx="2">
                  <c:v>Registered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29F-4207-9151-175F3130C87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'Residential statuses'!$B$29:$B$31</c:f>
              <c:strCache>
                <c:ptCount val="3"/>
                <c:pt idx="0">
                  <c:v>Entitled</c:v>
                </c:pt>
                <c:pt idx="1">
                  <c:v>Entitled for work</c:v>
                </c:pt>
                <c:pt idx="2">
                  <c:v>Registered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A29F-4207-9151-175F3130C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'Residential statuses'!$C$28:$L$28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'Residential statuses'!$C$34:$L$34</c:f>
              <c:numCache>
                <c:formatCode>General</c:formatCode>
                <c:ptCount val="10"/>
                <c:pt idx="0">
                  <c:v>70207</c:v>
                </c:pt>
                <c:pt idx="1">
                  <c:v>71063</c:v>
                </c:pt>
                <c:pt idx="2">
                  <c:v>72032</c:v>
                </c:pt>
                <c:pt idx="3">
                  <c:v>72520</c:v>
                </c:pt>
                <c:pt idx="4">
                  <c:v>73051</c:v>
                </c:pt>
                <c:pt idx="5">
                  <c:v>73350</c:v>
                </c:pt>
                <c:pt idx="6">
                  <c:v>73341</c:v>
                </c:pt>
                <c:pt idx="7">
                  <c:v>73752</c:v>
                </c:pt>
                <c:pt idx="8">
                  <c:v>74217</c:v>
                </c:pt>
                <c:pt idx="9">
                  <c:v>74721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77-450D-B352-273DB0BC8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  <c:majorUnit val="1"/>
        <c:minorUnit val="1"/>
      </c:date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'Residential statuses'!$B$29:$B$31</c:f>
              <c:strCache>
                <c:ptCount val="3"/>
                <c:pt idx="0">
                  <c:v>Entitled</c:v>
                </c:pt>
                <c:pt idx="1">
                  <c:v>Entitled for work</c:v>
                </c:pt>
                <c:pt idx="2">
                  <c:v>Registered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5F-48F7-B652-641B931F115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'Residential statuses'!$B$29:$B$31</c:f>
              <c:strCache>
                <c:ptCount val="3"/>
                <c:pt idx="0">
                  <c:v>Entitled</c:v>
                </c:pt>
                <c:pt idx="1">
                  <c:v>Entitled for work</c:v>
                </c:pt>
                <c:pt idx="2">
                  <c:v>Registered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5F-48F7-B652-641B931F1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'Nationality categories'!$B$29:$B$31</c:f>
              <c:strCache>
                <c:ptCount val="3"/>
                <c:pt idx="0">
                  <c:v>Jersey or British</c:v>
                </c:pt>
                <c:pt idx="1">
                  <c:v>European</c:v>
                </c:pt>
                <c:pt idx="2">
                  <c:v>Non-European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579-4C4A-A14C-715556CCCA8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'Nationality categories'!$B$29:$B$31</c:f>
              <c:strCache>
                <c:ptCount val="3"/>
                <c:pt idx="0">
                  <c:v>Jersey or British</c:v>
                </c:pt>
                <c:pt idx="1">
                  <c:v>European</c:v>
                </c:pt>
                <c:pt idx="2">
                  <c:v>Non-European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0579-4C4A-A14C-715556CCC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'Nationality categories'!$C$28:$L$28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'Nationality categories'!$C$33:$L$33</c:f>
              <c:numCache>
                <c:formatCode>General</c:formatCode>
                <c:ptCount val="10"/>
                <c:pt idx="0">
                  <c:v>67545</c:v>
                </c:pt>
                <c:pt idx="1">
                  <c:v>67660</c:v>
                </c:pt>
                <c:pt idx="2">
                  <c:v>67767</c:v>
                </c:pt>
                <c:pt idx="3">
                  <c:v>67787</c:v>
                </c:pt>
                <c:pt idx="4">
                  <c:v>68259</c:v>
                </c:pt>
                <c:pt idx="5">
                  <c:v>67930</c:v>
                </c:pt>
                <c:pt idx="6">
                  <c:v>67654</c:v>
                </c:pt>
                <c:pt idx="7">
                  <c:v>67985</c:v>
                </c:pt>
                <c:pt idx="8">
                  <c:v>68437</c:v>
                </c:pt>
                <c:pt idx="9">
                  <c:v>68440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1C-4B9F-A04B-A7302D833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date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0"/>
        <c:lblOffset val="100"/>
        <c:baseTimeUnit val="days"/>
        <c:majorUnit val="1"/>
        <c:minorUnit val="1"/>
      </c:date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'Nationality categories'!$B$29:$B$31</c:f>
              <c:strCache>
                <c:ptCount val="3"/>
                <c:pt idx="0">
                  <c:v>Jersey or British</c:v>
                </c:pt>
                <c:pt idx="1">
                  <c:v>European</c:v>
                </c:pt>
                <c:pt idx="2">
                  <c:v>Non-European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199-4747-A71E-933BB9618ABE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'Nationality categories'!$B$29:$B$31</c:f>
              <c:strCache>
                <c:ptCount val="3"/>
                <c:pt idx="0">
                  <c:v>Jersey or British</c:v>
                </c:pt>
                <c:pt idx="1">
                  <c:v>European</c:v>
                </c:pt>
                <c:pt idx="2">
                  <c:v>Non-European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7199-4747-A71E-933BB9618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'European nationalities'!$B$30:$B$33</c:f>
              <c:strCache>
                <c:ptCount val="4"/>
                <c:pt idx="0">
                  <c:v>Polish</c:v>
                </c:pt>
                <c:pt idx="1">
                  <c:v>Irish</c:v>
                </c:pt>
                <c:pt idx="2">
                  <c:v>Romanian</c:v>
                </c:pt>
                <c:pt idx="3">
                  <c:v>French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9CC-4220-8B44-7D4E0B7EFF5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'European nationalities'!$B$30:$B$33</c:f>
              <c:strCache>
                <c:ptCount val="4"/>
                <c:pt idx="0">
                  <c:v>Polish</c:v>
                </c:pt>
                <c:pt idx="1">
                  <c:v>Irish</c:v>
                </c:pt>
                <c:pt idx="2">
                  <c:v>Romanian</c:v>
                </c:pt>
                <c:pt idx="3">
                  <c:v>French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9CC-4220-8B44-7D4E0B7EF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'European nationalities'!$B$29:$B$38</c:f>
              <c:strCache>
                <c:ptCount val="10"/>
                <c:pt idx="0">
                  <c:v>Portuguese or Madeiran</c:v>
                </c:pt>
                <c:pt idx="1">
                  <c:v>Polish</c:v>
                </c:pt>
                <c:pt idx="2">
                  <c:v>Irish</c:v>
                </c:pt>
                <c:pt idx="3">
                  <c:v>Romanian</c:v>
                </c:pt>
                <c:pt idx="4">
                  <c:v>French</c:v>
                </c:pt>
                <c:pt idx="5">
                  <c:v>Italian</c:v>
                </c:pt>
                <c:pt idx="6">
                  <c:v>Latvian</c:v>
                </c:pt>
                <c:pt idx="7">
                  <c:v>Spanish</c:v>
                </c:pt>
                <c:pt idx="8">
                  <c:v>German</c:v>
                </c:pt>
                <c:pt idx="9">
                  <c:v>Hungarian</c:v>
                </c:pt>
              </c:strCache>
            </c:strRef>
          </c:cat>
          <c:val>
            <c:numRef>
              <c:f>'European nationalities'!$N$29:$N$38</c:f>
              <c:numCache>
                <c:formatCode>General</c:formatCode>
                <c:ptCount val="10"/>
                <c:pt idx="0">
                  <c:v>8035</c:v>
                </c:pt>
                <c:pt idx="1">
                  <c:v>2378</c:v>
                </c:pt>
                <c:pt idx="2">
                  <c:v>1749</c:v>
                </c:pt>
                <c:pt idx="3">
                  <c:v>1076</c:v>
                </c:pt>
                <c:pt idx="4">
                  <c:v>516</c:v>
                </c:pt>
                <c:pt idx="5">
                  <c:v>188</c:v>
                </c:pt>
                <c:pt idx="6">
                  <c:v>172</c:v>
                </c:pt>
                <c:pt idx="7">
                  <c:v>143</c:v>
                </c:pt>
                <c:pt idx="8">
                  <c:v>127</c:v>
                </c:pt>
                <c:pt idx="9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4-4288-8C4C-B8C51A32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3145168"/>
        <c:axId val="1016130848"/>
      </c:barChart>
      <c:catAx>
        <c:axId val="1223145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'European nationalities'!$C$28:$L$28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'European nationalities'!$C$40:$L$40</c:f>
              <c:numCache>
                <c:formatCode>General</c:formatCode>
                <c:ptCount val="10"/>
                <c:pt idx="0">
                  <c:v>8494</c:v>
                </c:pt>
                <c:pt idx="1">
                  <c:v>8721</c:v>
                </c:pt>
                <c:pt idx="2">
                  <c:v>8857</c:v>
                </c:pt>
                <c:pt idx="3">
                  <c:v>8882</c:v>
                </c:pt>
                <c:pt idx="4">
                  <c:v>8852</c:v>
                </c:pt>
                <c:pt idx="5">
                  <c:v>8754</c:v>
                </c:pt>
                <c:pt idx="6">
                  <c:v>8577</c:v>
                </c:pt>
                <c:pt idx="7">
                  <c:v>8434</c:v>
                </c:pt>
                <c:pt idx="8">
                  <c:v>8229</c:v>
                </c:pt>
                <c:pt idx="9">
                  <c:v>8035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96-452A-A9DE-88187D87A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cat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'European nationalities'!$B$30:$B$33</c:f>
              <c:strCache>
                <c:ptCount val="4"/>
                <c:pt idx="0">
                  <c:v>Polish</c:v>
                </c:pt>
                <c:pt idx="1">
                  <c:v>Irish</c:v>
                </c:pt>
                <c:pt idx="2">
                  <c:v>Romanian</c:v>
                </c:pt>
                <c:pt idx="3">
                  <c:v>French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9A0-4253-B71D-888A294F0CA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'European nationalities'!$B$30:$B$33</c:f>
              <c:strCache>
                <c:ptCount val="4"/>
                <c:pt idx="0">
                  <c:v>Polish</c:v>
                </c:pt>
                <c:pt idx="1">
                  <c:v>Irish</c:v>
                </c:pt>
                <c:pt idx="2">
                  <c:v>Romanian</c:v>
                </c:pt>
                <c:pt idx="3">
                  <c:v>French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9A0-4253-B71D-888A294F0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'Non-European nationalities'!$B$30:$B$33</c:f>
              <c:strCache>
                <c:ptCount val="4"/>
                <c:pt idx="0">
                  <c:v>Kenyan</c:v>
                </c:pt>
                <c:pt idx="1">
                  <c:v>South African</c:v>
                </c:pt>
                <c:pt idx="2">
                  <c:v>Zimbabwean</c:v>
                </c:pt>
                <c:pt idx="3">
                  <c:v>Indian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2CA-4537-84D7-65C0C204E98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'Non-European nationalities'!$B$30:$B$33</c:f>
              <c:strCache>
                <c:ptCount val="4"/>
                <c:pt idx="0">
                  <c:v>Kenyan</c:v>
                </c:pt>
                <c:pt idx="1">
                  <c:v>South African</c:v>
                </c:pt>
                <c:pt idx="2">
                  <c:v>Zimbabwean</c:v>
                </c:pt>
                <c:pt idx="3">
                  <c:v>Indian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D2CA-4537-84D7-65C0C204E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'Non-European nationalities'!$B$29:$B$38</c:f>
              <c:strCache>
                <c:ptCount val="10"/>
                <c:pt idx="0">
                  <c:v>Filipino</c:v>
                </c:pt>
                <c:pt idx="1">
                  <c:v>Kenyan</c:v>
                </c:pt>
                <c:pt idx="2">
                  <c:v>South African</c:v>
                </c:pt>
                <c:pt idx="3">
                  <c:v>Zimbabwean</c:v>
                </c:pt>
                <c:pt idx="4">
                  <c:v>Indian</c:v>
                </c:pt>
                <c:pt idx="5">
                  <c:v>Brazilian</c:v>
                </c:pt>
                <c:pt idx="6">
                  <c:v>Nigerian</c:v>
                </c:pt>
                <c:pt idx="7">
                  <c:v>Mauritian</c:v>
                </c:pt>
                <c:pt idx="8">
                  <c:v>Pakistani</c:v>
                </c:pt>
                <c:pt idx="9">
                  <c:v>Thai</c:v>
                </c:pt>
              </c:strCache>
            </c:strRef>
          </c:cat>
          <c:val>
            <c:numRef>
              <c:f>'Non-European nationalities'!$N$29:$N$38</c:f>
              <c:numCache>
                <c:formatCode>General</c:formatCode>
                <c:ptCount val="10"/>
                <c:pt idx="0">
                  <c:v>1036</c:v>
                </c:pt>
                <c:pt idx="1">
                  <c:v>944</c:v>
                </c:pt>
                <c:pt idx="2">
                  <c:v>547</c:v>
                </c:pt>
                <c:pt idx="3">
                  <c:v>426</c:v>
                </c:pt>
                <c:pt idx="4">
                  <c:v>418</c:v>
                </c:pt>
                <c:pt idx="5">
                  <c:v>190</c:v>
                </c:pt>
                <c:pt idx="6">
                  <c:v>186</c:v>
                </c:pt>
                <c:pt idx="7">
                  <c:v>169</c:v>
                </c:pt>
                <c:pt idx="8">
                  <c:v>150</c:v>
                </c:pt>
                <c:pt idx="9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6-49D4-A309-70907E242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3145168"/>
        <c:axId val="1016130848"/>
      </c:barChart>
      <c:catAx>
        <c:axId val="1223145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'Non-European nationalities'!$C$28:$L$28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'Non-European nationalities'!$C$40:$L$40</c:f>
              <c:numCache>
                <c:formatCode>General</c:formatCode>
                <c:ptCount val="10"/>
                <c:pt idx="0">
                  <c:v>111</c:v>
                </c:pt>
                <c:pt idx="1">
                  <c:v>116</c:v>
                </c:pt>
                <c:pt idx="2">
                  <c:v>139</c:v>
                </c:pt>
                <c:pt idx="3">
                  <c:v>154</c:v>
                </c:pt>
                <c:pt idx="4">
                  <c:v>222</c:v>
                </c:pt>
                <c:pt idx="5">
                  <c:v>362</c:v>
                </c:pt>
                <c:pt idx="6">
                  <c:v>537</c:v>
                </c:pt>
                <c:pt idx="7">
                  <c:v>732</c:v>
                </c:pt>
                <c:pt idx="8">
                  <c:v>929</c:v>
                </c:pt>
                <c:pt idx="9">
                  <c:v>1036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78-4EE1-8847-967395085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cat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'Non-European nationalities'!$B$30:$B$33</c:f>
              <c:strCache>
                <c:ptCount val="4"/>
                <c:pt idx="0">
                  <c:v>Kenyan</c:v>
                </c:pt>
                <c:pt idx="1">
                  <c:v>South African</c:v>
                </c:pt>
                <c:pt idx="2">
                  <c:v>Zimbabwean</c:v>
                </c:pt>
                <c:pt idx="3">
                  <c:v>Indian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65A-4599-ADED-ADA3BFDDAEBB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'Non-European nationalities'!$B$30:$B$33</c:f>
              <c:strCache>
                <c:ptCount val="4"/>
                <c:pt idx="0">
                  <c:v>Kenyan</c:v>
                </c:pt>
                <c:pt idx="1">
                  <c:v>South African</c:v>
                </c:pt>
                <c:pt idx="2">
                  <c:v>Zimbabwean</c:v>
                </c:pt>
                <c:pt idx="3">
                  <c:v>Indian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65A-4599-ADED-ADA3BFDDA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'Work permits'!$B$30:$B$31</c:f>
              <c:strCache>
                <c:ptCount val="2"/>
                <c:pt idx="0">
                  <c:v>Long-term</c:v>
                </c:pt>
                <c:pt idx="1">
                  <c:v>Dependent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D94-4C37-909D-B8F3704D18B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'Work permits'!$B$30:$B$31</c:f>
              <c:strCache>
                <c:ptCount val="2"/>
                <c:pt idx="0">
                  <c:v>Long-term</c:v>
                </c:pt>
                <c:pt idx="1">
                  <c:v>Dependent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D94-4C37-909D-B8F3704D1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'Work permits'!$B$29:$B$31</c:f>
              <c:strCache>
                <c:ptCount val="3"/>
                <c:pt idx="0">
                  <c:v>Temporary</c:v>
                </c:pt>
                <c:pt idx="1">
                  <c:v>Long-term</c:v>
                </c:pt>
                <c:pt idx="2">
                  <c:v>Dependent</c:v>
                </c:pt>
              </c:strCache>
            </c:strRef>
          </c:cat>
          <c:val>
            <c:numRef>
              <c:f>'Work permits'!$N$29:$N$31</c:f>
              <c:numCache>
                <c:formatCode>General</c:formatCode>
                <c:ptCount val="3"/>
                <c:pt idx="0">
                  <c:v>1890</c:v>
                </c:pt>
                <c:pt idx="1">
                  <c:v>1654</c:v>
                </c:pt>
                <c:pt idx="2">
                  <c:v>1061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C-4AC9-BB5F-48E2B1812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23145168"/>
        <c:axId val="1016130848"/>
      </c:barChart>
      <c:catAx>
        <c:axId val="1223145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'Work permits'!$C$28:$L$28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'Work permits'!$C$33:$L$33</c:f>
              <c:numCache>
                <c:formatCode>General</c:formatCode>
                <c:ptCount val="10"/>
                <c:pt idx="0">
                  <c:v>49</c:v>
                </c:pt>
                <c:pt idx="1">
                  <c:v>50</c:v>
                </c:pt>
                <c:pt idx="2">
                  <c:v>44</c:v>
                </c:pt>
                <c:pt idx="3">
                  <c:v>59</c:v>
                </c:pt>
                <c:pt idx="4">
                  <c:v>80</c:v>
                </c:pt>
                <c:pt idx="5">
                  <c:v>538</c:v>
                </c:pt>
                <c:pt idx="6">
                  <c:v>1201</c:v>
                </c:pt>
                <c:pt idx="7">
                  <c:v>1616</c:v>
                </c:pt>
                <c:pt idx="8">
                  <c:v>1896</c:v>
                </c:pt>
                <c:pt idx="9">
                  <c:v>1890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F2-4B26-8FC7-227C90BC8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3145168"/>
        <c:axId val="1016130848"/>
      </c:lineChart>
      <c:catAx>
        <c:axId val="122314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130848"/>
        <c:crosses val="autoZero"/>
        <c:auto val="1"/>
        <c:lblAlgn val="ctr"/>
        <c:lblOffset val="100"/>
        <c:noMultiLvlLbl val="0"/>
      </c:catAx>
      <c:valAx>
        <c:axId val="101613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145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r>
              <a:rPr lang="en-GB" b="1">
                <a:solidFill>
                  <a:srgbClr val="0283B5"/>
                </a:solidFill>
              </a:rPr>
              <a:t>Figure 1: Chart headline and/or title here</a:t>
            </a:r>
          </a:p>
        </c:rich>
      </c:tx>
      <c:layout>
        <c:manualLayout>
          <c:xMode val="edge"/>
          <c:yMode val="edge"/>
          <c:x val="3.596802866487143E-3"/>
          <c:y val="2.34948496329623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zo Sans Light" panose="020B04030305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90861632490724E-2"/>
          <c:y val="0.14523732881442891"/>
          <c:w val="0.81236160454458251"/>
          <c:h val="0.7642359672231431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'Work permits'!$B$30:$B$31</c:f>
              <c:strCache>
                <c:ptCount val="2"/>
                <c:pt idx="0">
                  <c:v>Long-term</c:v>
                </c:pt>
                <c:pt idx="1">
                  <c:v>Dependent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BCE-4151-96C2-B96DBC6F9AA5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'Work permits'!$B$30:$B$31</c:f>
              <c:strCache>
                <c:ptCount val="2"/>
                <c:pt idx="0">
                  <c:v>Long-term</c:v>
                </c:pt>
                <c:pt idx="1">
                  <c:v>Dependent</c:v>
                </c:pt>
              </c:strCache>
            </c:strRef>
          </c:cat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'Table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ABCE-4151-96C2-B96DBC6F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6241135"/>
        <c:axId val="846242575"/>
      </c:lineChart>
      <c:dateAx>
        <c:axId val="84624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2575"/>
        <c:crosses val="autoZero"/>
        <c:auto val="0"/>
        <c:lblOffset val="100"/>
        <c:baseTimeUnit val="days"/>
      </c:dateAx>
      <c:valAx>
        <c:axId val="846242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zo Sans Light" panose="020B0403030503020204" pitchFamily="34" charset="0"/>
                <a:ea typeface="+mn-ea"/>
                <a:cs typeface="+mn-cs"/>
              </a:defRPr>
            </a:pPr>
            <a:endParaRPr lang="en-US"/>
          </a:p>
        </c:txPr>
        <c:crossAx val="84624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zo Sans Light" panose="020B04030305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4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7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7" Type="http://schemas.openxmlformats.org/officeDocument/2006/relationships/chart" Target="../charts/chart15.xml"/><Relationship Id="rId2" Type="http://schemas.openxmlformats.org/officeDocument/2006/relationships/image" Target="../media/image1.png"/><Relationship Id="rId1" Type="http://schemas.openxmlformats.org/officeDocument/2006/relationships/chart" Target="../charts/chart11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16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19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22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26.xml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chart" Target="../charts/chart30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2D1EAB3-5398-47C0-87CF-D02D97034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742950</xdr:colOff>
      <xdr:row>21</xdr:row>
      <xdr:rowOff>190500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A84E216-76AD-4D4D-AEA8-FCF31464F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677525"/>
          <a:ext cx="6120130" cy="3594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34</xdr:row>
      <xdr:rowOff>185736</xdr:rowOff>
    </xdr:from>
    <xdr:to>
      <xdr:col>4</xdr:col>
      <xdr:colOff>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E35816-5E18-48CC-9F44-0996E8CF6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2B630711-DC63-4F81-8AD7-E589DC658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87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0C7669ED-65CB-4364-BA08-85A2B1B39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957801"/>
          <a:ext cx="6120130" cy="359410"/>
        </a:xfrm>
        <a:prstGeom prst="rect">
          <a:avLst/>
        </a:prstGeom>
      </xdr:spPr>
    </xdr:pic>
    <xdr:clientData/>
  </xdr:oneCellAnchor>
  <xdr:twoCellAnchor>
    <xdr:from>
      <xdr:col>0</xdr:col>
      <xdr:colOff>702733</xdr:colOff>
      <xdr:row>10</xdr:row>
      <xdr:rowOff>8465</xdr:rowOff>
    </xdr:from>
    <xdr:to>
      <xdr:col>9</xdr:col>
      <xdr:colOff>373380</xdr:colOff>
      <xdr:row>24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F4857C6-047A-4263-9356-29F182FA3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561974</xdr:colOff>
      <xdr:row>66</xdr:row>
      <xdr:rowOff>185736</xdr:rowOff>
    </xdr:from>
    <xdr:to>
      <xdr:col>4</xdr:col>
      <xdr:colOff>0</xdr:colOff>
      <xdr:row>67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89FFC91-9E40-4844-91F2-81072ED014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34</xdr:row>
      <xdr:rowOff>185736</xdr:rowOff>
    </xdr:from>
    <xdr:to>
      <xdr:col>2</xdr:col>
      <xdr:colOff>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466E2A-0625-40B8-8BA8-5E81A39F43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1282877A-E162-44D4-BB5F-A2E075C86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86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2F816F5-E0BF-418E-8F31-54E01ED9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759681"/>
          <a:ext cx="6120130" cy="359410"/>
        </a:xfrm>
        <a:prstGeom prst="rect">
          <a:avLst/>
        </a:prstGeom>
      </xdr:spPr>
    </xdr:pic>
    <xdr:clientData/>
  </xdr:oneCellAnchor>
  <xdr:twoCellAnchor>
    <xdr:from>
      <xdr:col>0</xdr:col>
      <xdr:colOff>702733</xdr:colOff>
      <xdr:row>10</xdr:row>
      <xdr:rowOff>8465</xdr:rowOff>
    </xdr:from>
    <xdr:to>
      <xdr:col>9</xdr:col>
      <xdr:colOff>373380</xdr:colOff>
      <xdr:row>24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B273E8E-10B1-4705-BE95-BA1EE3F2B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561974</xdr:colOff>
      <xdr:row>65</xdr:row>
      <xdr:rowOff>185736</xdr:rowOff>
    </xdr:from>
    <xdr:to>
      <xdr:col>4</xdr:col>
      <xdr:colOff>0</xdr:colOff>
      <xdr:row>66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2F11231-FF95-496B-9B38-D50D44DFBA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33</xdr:row>
      <xdr:rowOff>0</xdr:rowOff>
    </xdr:from>
    <xdr:to>
      <xdr:col>9</xdr:col>
      <xdr:colOff>0</xdr:colOff>
      <xdr:row>33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53166D-2016-4D73-A5BA-3A562C34F9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5A66EFD3-8C35-409C-BE4E-4BB9C8D1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83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9D98CB3-B024-40E5-9512-7624DCA55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3727008"/>
          <a:ext cx="6120130" cy="359410"/>
        </a:xfrm>
        <a:prstGeom prst="rect">
          <a:avLst/>
        </a:prstGeom>
      </xdr:spPr>
    </xdr:pic>
    <xdr:clientData/>
  </xdr:oneCellAnchor>
  <xdr:twoCellAnchor>
    <xdr:from>
      <xdr:col>6</xdr:col>
      <xdr:colOff>42333</xdr:colOff>
      <xdr:row>10</xdr:row>
      <xdr:rowOff>0</xdr:rowOff>
    </xdr:from>
    <xdr:to>
      <xdr:col>12</xdr:col>
      <xdr:colOff>245533</xdr:colOff>
      <xdr:row>24</xdr:row>
      <xdr:rowOff>16935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057A8AA-5116-52B4-3925-F8BF096CCF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702733</xdr:colOff>
      <xdr:row>10</xdr:row>
      <xdr:rowOff>8465</xdr:rowOff>
    </xdr:from>
    <xdr:to>
      <xdr:col>5</xdr:col>
      <xdr:colOff>533400</xdr:colOff>
      <xdr:row>24</xdr:row>
      <xdr:rowOff>25400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8BEDB32-0788-4ED4-B7FF-1A6065EDA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62</xdr:row>
      <xdr:rowOff>185736</xdr:rowOff>
    </xdr:from>
    <xdr:to>
      <xdr:col>4</xdr:col>
      <xdr:colOff>0</xdr:colOff>
      <xdr:row>63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C9A50A2-B7CA-41B0-B191-94530272C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41</xdr:row>
      <xdr:rowOff>185736</xdr:rowOff>
    </xdr:from>
    <xdr:to>
      <xdr:col>4</xdr:col>
      <xdr:colOff>0</xdr:colOff>
      <xdr:row>42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4AC1AF-6C60-4A9E-8DBC-691CCDA01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D3333611-B459-4A63-BE7F-B1896E1F3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147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60995AB6-E261-4DD0-94AA-F7D08A8F2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3942061"/>
          <a:ext cx="6120130" cy="359410"/>
        </a:xfrm>
        <a:prstGeom prst="rect">
          <a:avLst/>
        </a:prstGeom>
      </xdr:spPr>
    </xdr:pic>
    <xdr:clientData/>
  </xdr:oneCellAnchor>
  <xdr:twoCellAnchor>
    <xdr:from>
      <xdr:col>1</xdr:col>
      <xdr:colOff>25794</xdr:colOff>
      <xdr:row>10</xdr:row>
      <xdr:rowOff>21855</xdr:rowOff>
    </xdr:from>
    <xdr:to>
      <xdr:col>9</xdr:col>
      <xdr:colOff>364461</xdr:colOff>
      <xdr:row>31</xdr:row>
      <xdr:rowOff>75017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08D39C6-1835-450C-BE7F-90FB869BB4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561974</xdr:colOff>
      <xdr:row>126</xdr:row>
      <xdr:rowOff>185736</xdr:rowOff>
    </xdr:from>
    <xdr:to>
      <xdr:col>4</xdr:col>
      <xdr:colOff>0</xdr:colOff>
      <xdr:row>127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D185789-E115-4F5F-A29A-E9F7800DA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63</xdr:row>
      <xdr:rowOff>185736</xdr:rowOff>
    </xdr:from>
    <xdr:to>
      <xdr:col>4</xdr:col>
      <xdr:colOff>0</xdr:colOff>
      <xdr:row>64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0A3E10A-AFE0-4748-8101-D92435DBAD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561974</xdr:colOff>
      <xdr:row>85</xdr:row>
      <xdr:rowOff>185736</xdr:rowOff>
    </xdr:from>
    <xdr:to>
      <xdr:col>4</xdr:col>
      <xdr:colOff>0</xdr:colOff>
      <xdr:row>86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555D628-F100-4FFC-B3E9-ED8374497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32</xdr:row>
      <xdr:rowOff>0</xdr:rowOff>
    </xdr:from>
    <xdr:to>
      <xdr:col>2</xdr:col>
      <xdr:colOff>0</xdr:colOff>
      <xdr:row>32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F883E6-11BD-4331-8AB1-D17EF9D82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E933F4C9-1AE3-433F-AF78-1EF3B457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82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7D2AB949-4C4F-4F80-A2CB-BF9F8C75A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561561"/>
          <a:ext cx="6120130" cy="359410"/>
        </a:xfrm>
        <a:prstGeom prst="rect">
          <a:avLst/>
        </a:prstGeom>
      </xdr:spPr>
    </xdr:pic>
    <xdr:clientData/>
  </xdr:oneCellAnchor>
  <xdr:twoCellAnchor>
    <xdr:from>
      <xdr:col>0</xdr:col>
      <xdr:colOff>702733</xdr:colOff>
      <xdr:row>10</xdr:row>
      <xdr:rowOff>8465</xdr:rowOff>
    </xdr:from>
    <xdr:to>
      <xdr:col>9</xdr:col>
      <xdr:colOff>373380</xdr:colOff>
      <xdr:row>24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5E96812-E33A-4D04-94EF-3B077C683D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561974</xdr:colOff>
      <xdr:row>61</xdr:row>
      <xdr:rowOff>185736</xdr:rowOff>
    </xdr:from>
    <xdr:to>
      <xdr:col>4</xdr:col>
      <xdr:colOff>0</xdr:colOff>
      <xdr:row>62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484B085-5B2A-44A3-BE72-F0B958735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31</xdr:row>
      <xdr:rowOff>0</xdr:rowOff>
    </xdr:from>
    <xdr:to>
      <xdr:col>2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F8AE36-FE10-4E41-8D88-EACBD13DA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E732FE8-6CBE-4F49-B856-0F9145AD4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81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0D16440-FD3D-4BE0-BF8C-5E0A3648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6769081"/>
          <a:ext cx="6120130" cy="359410"/>
        </a:xfrm>
        <a:prstGeom prst="rect">
          <a:avLst/>
        </a:prstGeom>
      </xdr:spPr>
    </xdr:pic>
    <xdr:clientData/>
  </xdr:oneCellAnchor>
  <xdr:twoCellAnchor>
    <xdr:from>
      <xdr:col>0</xdr:col>
      <xdr:colOff>702733</xdr:colOff>
      <xdr:row>10</xdr:row>
      <xdr:rowOff>8465</xdr:rowOff>
    </xdr:from>
    <xdr:to>
      <xdr:col>9</xdr:col>
      <xdr:colOff>373380</xdr:colOff>
      <xdr:row>24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CEF81E2-48BB-4DFF-A9BC-BBB0FA9B6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561974</xdr:colOff>
      <xdr:row>60</xdr:row>
      <xdr:rowOff>185736</xdr:rowOff>
    </xdr:from>
    <xdr:to>
      <xdr:col>4</xdr:col>
      <xdr:colOff>0</xdr:colOff>
      <xdr:row>61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3DF1053-B86C-440D-B1AA-57CC1975B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34</xdr:row>
      <xdr:rowOff>185736</xdr:rowOff>
    </xdr:from>
    <xdr:to>
      <xdr:col>4</xdr:col>
      <xdr:colOff>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016D12-6E56-4134-9E2C-BE0C1B713E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EC642F9-A59E-4CB6-8C82-758A1E286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88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DFF56236-26FF-4F3A-B631-F738C39D0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957801"/>
          <a:ext cx="6120130" cy="359410"/>
        </a:xfrm>
        <a:prstGeom prst="rect">
          <a:avLst/>
        </a:prstGeom>
      </xdr:spPr>
    </xdr:pic>
    <xdr:clientData/>
  </xdr:oneCellAnchor>
  <xdr:twoCellAnchor>
    <xdr:from>
      <xdr:col>6</xdr:col>
      <xdr:colOff>42333</xdr:colOff>
      <xdr:row>10</xdr:row>
      <xdr:rowOff>0</xdr:rowOff>
    </xdr:from>
    <xdr:to>
      <xdr:col>12</xdr:col>
      <xdr:colOff>245533</xdr:colOff>
      <xdr:row>24</xdr:row>
      <xdr:rowOff>16935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66F43F3-AC7C-4425-9538-D1B7FA03E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702733</xdr:colOff>
      <xdr:row>10</xdr:row>
      <xdr:rowOff>8465</xdr:rowOff>
    </xdr:from>
    <xdr:to>
      <xdr:col>5</xdr:col>
      <xdr:colOff>533400</xdr:colOff>
      <xdr:row>24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0A86A19-C84E-4E6D-AE4D-7C8B0106FA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67</xdr:row>
      <xdr:rowOff>185736</xdr:rowOff>
    </xdr:from>
    <xdr:to>
      <xdr:col>4</xdr:col>
      <xdr:colOff>0</xdr:colOff>
      <xdr:row>68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D40EAC4-03D1-43CA-B424-5EDEA00C33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34</xdr:row>
      <xdr:rowOff>185736</xdr:rowOff>
    </xdr:from>
    <xdr:to>
      <xdr:col>4</xdr:col>
      <xdr:colOff>0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8B4936-0851-42AA-A2B1-516B864F5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B8F62B80-536A-4312-BE65-693CFEFA7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88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F1D0ADC8-1706-45F4-B1A2-BDD772FCE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957801"/>
          <a:ext cx="6120130" cy="359410"/>
        </a:xfrm>
        <a:prstGeom prst="rect">
          <a:avLst/>
        </a:prstGeom>
      </xdr:spPr>
    </xdr:pic>
    <xdr:clientData/>
  </xdr:oneCellAnchor>
  <xdr:twoCellAnchor>
    <xdr:from>
      <xdr:col>6</xdr:col>
      <xdr:colOff>42333</xdr:colOff>
      <xdr:row>10</xdr:row>
      <xdr:rowOff>0</xdr:rowOff>
    </xdr:from>
    <xdr:to>
      <xdr:col>12</xdr:col>
      <xdr:colOff>245533</xdr:colOff>
      <xdr:row>24</xdr:row>
      <xdr:rowOff>16935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A2246F4-993A-4DD6-9D29-239163271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702733</xdr:colOff>
      <xdr:row>10</xdr:row>
      <xdr:rowOff>8465</xdr:rowOff>
    </xdr:from>
    <xdr:to>
      <xdr:col>5</xdr:col>
      <xdr:colOff>533400</xdr:colOff>
      <xdr:row>24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FE28A53-464A-4087-9FE7-35D4ABC770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67</xdr:row>
      <xdr:rowOff>185736</xdr:rowOff>
    </xdr:from>
    <xdr:to>
      <xdr:col>4</xdr:col>
      <xdr:colOff>0</xdr:colOff>
      <xdr:row>68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7A45CC0-2DD0-41E4-ACB7-46DBE5C48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561974</xdr:colOff>
      <xdr:row>31</xdr:row>
      <xdr:rowOff>0</xdr:rowOff>
    </xdr:from>
    <xdr:to>
      <xdr:col>4</xdr:col>
      <xdr:colOff>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D56101-792C-442C-BE15-622055DA23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0</xdr:colOff>
      <xdr:row>0</xdr:row>
      <xdr:rowOff>180975</xdr:rowOff>
    </xdr:from>
    <xdr:ext cx="1655445" cy="596265"/>
    <xdr:pic>
      <xdr:nvPicPr>
        <xdr:cNvPr id="3" name="Picture 2" descr="A blue text on a black background&#10;&#10;Description automatically generated">
          <a:extLst>
            <a:ext uri="{FF2B5EF4-FFF2-40B4-BE49-F238E27FC236}">
              <a16:creationId xmlns:a16="http://schemas.microsoft.com/office/drawing/2014/main" id="{A3AC9201-9A36-49B1-8490-0685C53F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180975"/>
          <a:ext cx="1655445" cy="596265"/>
        </a:xfrm>
        <a:prstGeom prst="rect">
          <a:avLst/>
        </a:prstGeom>
      </xdr:spPr>
    </xdr:pic>
    <xdr:clientData/>
  </xdr:oneCellAnchor>
  <xdr:oneCellAnchor>
    <xdr:from>
      <xdr:col>0</xdr:col>
      <xdr:colOff>671828</xdr:colOff>
      <xdr:row>81</xdr:row>
      <xdr:rowOff>27941</xdr:rowOff>
    </xdr:from>
    <xdr:ext cx="6120130" cy="359410"/>
    <xdr:pic>
      <xdr:nvPicPr>
        <xdr:cNvPr id="4" name="Picture 3">
          <a:extLst>
            <a:ext uri="{FF2B5EF4-FFF2-40B4-BE49-F238E27FC236}">
              <a16:creationId xmlns:a16="http://schemas.microsoft.com/office/drawing/2014/main" id="{6EF00464-F322-42E8-8D49-3345F321B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28" y="17957801"/>
          <a:ext cx="6120130" cy="359410"/>
        </a:xfrm>
        <a:prstGeom prst="rect">
          <a:avLst/>
        </a:prstGeom>
      </xdr:spPr>
    </xdr:pic>
    <xdr:clientData/>
  </xdr:oneCellAnchor>
  <xdr:twoCellAnchor>
    <xdr:from>
      <xdr:col>6</xdr:col>
      <xdr:colOff>42333</xdr:colOff>
      <xdr:row>10</xdr:row>
      <xdr:rowOff>0</xdr:rowOff>
    </xdr:from>
    <xdr:to>
      <xdr:col>12</xdr:col>
      <xdr:colOff>245533</xdr:colOff>
      <xdr:row>24</xdr:row>
      <xdr:rowOff>16935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314E35E-4E8D-4F2E-8341-4D3EC8356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702733</xdr:colOff>
      <xdr:row>10</xdr:row>
      <xdr:rowOff>8465</xdr:rowOff>
    </xdr:from>
    <xdr:to>
      <xdr:col>5</xdr:col>
      <xdr:colOff>533400</xdr:colOff>
      <xdr:row>24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E0EB79A-7127-43D4-8ED2-30FDF8C3B8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561974</xdr:colOff>
      <xdr:row>60</xdr:row>
      <xdr:rowOff>185736</xdr:rowOff>
    </xdr:from>
    <xdr:to>
      <xdr:col>4</xdr:col>
      <xdr:colOff>0</xdr:colOff>
      <xdr:row>61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6B2F726-A3BA-47F6-86CE-9ED5A0D1F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tatsBrandTheme">
  <a:themeElements>
    <a:clrScheme name="StatsBrand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1D52"/>
      </a:accent1>
      <a:accent2>
        <a:srgbClr val="0283B5"/>
      </a:accent2>
      <a:accent3>
        <a:srgbClr val="662D86"/>
      </a:accent3>
      <a:accent4>
        <a:srgbClr val="F66068"/>
      </a:accent4>
      <a:accent5>
        <a:srgbClr val="02CCBE"/>
      </a:accent5>
      <a:accent6>
        <a:srgbClr val="A8BD3A"/>
      </a:accent6>
      <a:hlink>
        <a:srgbClr val="467886"/>
      </a:hlink>
      <a:folHlink>
        <a:srgbClr val="96607D"/>
      </a:folHlink>
    </a:clrScheme>
    <a:fontScheme name="Stats Azo">
      <a:majorFont>
        <a:latin typeface="Azo Sans Light"/>
        <a:ea typeface=""/>
        <a:cs typeface=""/>
      </a:majorFont>
      <a:minorFont>
        <a:latin typeface="Azo Sans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.je/publication/population-and-migration-2025-nationalities-and-work-permits/" TargetMode="External"/><Relationship Id="rId2" Type="http://schemas.openxmlformats.org/officeDocument/2006/relationships/hyperlink" Target="https://stats.je/publication/population-and-migration-2025-total-population/" TargetMode="External"/><Relationship Id="rId1" Type="http://schemas.openxmlformats.org/officeDocument/2006/relationships/hyperlink" Target="https://stats.je/publication/population-and-migration-2025-residential-and-employment-statuses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s.je/publication/population-and-migration-2025-methodology-and-qualit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9586-93CD-42BD-BECB-B7A68BA4C058}">
  <dimension ref="B2:D21"/>
  <sheetViews>
    <sheetView showGridLines="0" tabSelected="1" workbookViewId="0">
      <selection activeCell="C4" sqref="C4"/>
    </sheetView>
  </sheetViews>
  <sheetFormatPr defaultRowHeight="15.6" x14ac:dyDescent="0.35"/>
  <cols>
    <col min="2" max="2" width="39.6328125" bestFit="1" customWidth="1"/>
    <col min="3" max="3" width="115.1796875" customWidth="1"/>
    <col min="4" max="14" width="18.6328125" customWidth="1"/>
  </cols>
  <sheetData>
    <row r="2" spans="2:4" ht="27.6" x14ac:dyDescent="0.6">
      <c r="C2" s="3" t="s">
        <v>0</v>
      </c>
    </row>
    <row r="3" spans="2:4" ht="22.8" x14ac:dyDescent="0.5">
      <c r="C3" s="2" t="s">
        <v>121</v>
      </c>
    </row>
    <row r="4" spans="2:4" ht="22.8" x14ac:dyDescent="0.5">
      <c r="D4" s="2"/>
    </row>
    <row r="5" spans="2:4" ht="22.8" x14ac:dyDescent="0.5">
      <c r="B5" s="6" t="s">
        <v>1</v>
      </c>
      <c r="C5" s="32">
        <v>46288</v>
      </c>
      <c r="D5" s="2"/>
    </row>
    <row r="6" spans="2:4" ht="77.400000000000006" customHeight="1" x14ac:dyDescent="0.5">
      <c r="B6" s="6" t="s">
        <v>116</v>
      </c>
      <c r="C6" s="5" t="s">
        <v>120</v>
      </c>
      <c r="D6" s="2"/>
    </row>
    <row r="7" spans="2:4" ht="22.8" x14ac:dyDescent="0.5">
      <c r="B7" s="6" t="s">
        <v>3</v>
      </c>
      <c r="C7" s="33" t="s">
        <v>117</v>
      </c>
      <c r="D7" s="2"/>
    </row>
    <row r="8" spans="2:4" x14ac:dyDescent="0.35">
      <c r="B8" s="29" t="s">
        <v>2</v>
      </c>
      <c r="C8" s="25" t="s">
        <v>80</v>
      </c>
    </row>
    <row r="9" spans="2:4" x14ac:dyDescent="0.35">
      <c r="B9" s="30"/>
      <c r="C9" s="26" t="s">
        <v>81</v>
      </c>
    </row>
    <row r="10" spans="2:4" x14ac:dyDescent="0.35">
      <c r="B10" s="30"/>
      <c r="C10" s="26" t="s">
        <v>82</v>
      </c>
    </row>
    <row r="11" spans="2:4" x14ac:dyDescent="0.35">
      <c r="B11" s="31"/>
      <c r="C11" s="27" t="s">
        <v>83</v>
      </c>
    </row>
    <row r="12" spans="2:4" ht="22.95" customHeight="1" x14ac:dyDescent="0.5">
      <c r="B12" s="29" t="s">
        <v>119</v>
      </c>
      <c r="C12" s="34" t="s">
        <v>112</v>
      </c>
      <c r="D12" s="2"/>
    </row>
    <row r="13" spans="2:4" ht="22.95" customHeight="1" x14ac:dyDescent="0.35">
      <c r="B13" s="30"/>
      <c r="C13" s="34" t="s">
        <v>68</v>
      </c>
    </row>
    <row r="14" spans="2:4" ht="22.95" customHeight="1" x14ac:dyDescent="0.35">
      <c r="B14" s="30"/>
      <c r="C14" s="34" t="s">
        <v>92</v>
      </c>
    </row>
    <row r="15" spans="2:4" ht="22.95" customHeight="1" x14ac:dyDescent="0.35">
      <c r="B15" s="30"/>
      <c r="C15" s="34" t="s">
        <v>47</v>
      </c>
    </row>
    <row r="16" spans="2:4" ht="22.95" customHeight="1" x14ac:dyDescent="0.35">
      <c r="B16" s="30"/>
      <c r="C16" s="34" t="s">
        <v>69</v>
      </c>
    </row>
    <row r="17" spans="2:3" ht="22.95" customHeight="1" x14ac:dyDescent="0.35">
      <c r="B17" s="30"/>
      <c r="C17" s="34" t="s">
        <v>118</v>
      </c>
    </row>
    <row r="18" spans="2:3" ht="22.95" customHeight="1" x14ac:dyDescent="0.35">
      <c r="B18" s="30"/>
      <c r="C18" s="34" t="s">
        <v>16</v>
      </c>
    </row>
    <row r="19" spans="2:3" ht="22.95" customHeight="1" x14ac:dyDescent="0.35">
      <c r="B19" s="30"/>
      <c r="C19" s="34" t="s">
        <v>27</v>
      </c>
    </row>
    <row r="20" spans="2:3" ht="22.95" customHeight="1" x14ac:dyDescent="0.35">
      <c r="B20" s="31"/>
      <c r="C20" s="34" t="s">
        <v>84</v>
      </c>
    </row>
    <row r="21" spans="2:3" ht="15.6" customHeight="1" x14ac:dyDescent="0.35"/>
  </sheetData>
  <mergeCells count="2">
    <mergeCell ref="B8:B11"/>
    <mergeCell ref="B12:B20"/>
  </mergeCells>
  <hyperlinks>
    <hyperlink ref="C9" r:id="rId1" display="https://stats.je/publication/population-and-migration-2025-residential-and-employment-statuses/" xr:uid="{977F98F3-3AA2-436A-BDE7-5EFD3173642D}"/>
    <hyperlink ref="C8" r:id="rId2" display="https://stats.je/publication/population-and-migration-2025-total-population/" xr:uid="{95949E79-9689-414B-95B3-B7A7F0EDDDC8}"/>
    <hyperlink ref="C10" r:id="rId3" display="https://stats.je/publication/population-and-migration-2025-nationalities-and-work-permits/" xr:uid="{F6AECD6E-38C2-47FC-B812-549283C6085C}"/>
    <hyperlink ref="C11" r:id="rId4" display="https://stats.je/publication/population-and-migration-2025-methodology-and-quality/" xr:uid="{886E53C8-FE12-4A54-9F30-802321E9150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76DB-8217-446A-AB89-5526386893C4}">
  <dimension ref="B3:AB72"/>
  <sheetViews>
    <sheetView showGridLines="0" zoomScaleNormal="100" workbookViewId="0">
      <selection activeCell="A13" sqref="A13"/>
    </sheetView>
  </sheetViews>
  <sheetFormatPr defaultRowHeight="15.6" x14ac:dyDescent="0.35"/>
  <cols>
    <col min="2" max="2" width="21" customWidth="1"/>
    <col min="3" max="4" width="8.90625" customWidth="1"/>
    <col min="5" max="5" width="8.81640625" customWidth="1"/>
  </cols>
  <sheetData>
    <row r="3" spans="2:4" ht="22.8" x14ac:dyDescent="0.5">
      <c r="D3" s="2"/>
    </row>
    <row r="4" spans="2:4" ht="22.8" x14ac:dyDescent="0.5">
      <c r="D4" s="2"/>
    </row>
    <row r="5" spans="2:4" ht="27.6" x14ac:dyDescent="0.6">
      <c r="B5" s="3" t="s">
        <v>59</v>
      </c>
    </row>
    <row r="6" spans="2:4" ht="19.8" x14ac:dyDescent="0.45">
      <c r="B6" s="4" t="s">
        <v>90</v>
      </c>
    </row>
    <row r="8" spans="2:4" x14ac:dyDescent="0.35">
      <c r="B8" s="10" t="s">
        <v>57</v>
      </c>
    </row>
    <row r="9" spans="2:4" x14ac:dyDescent="0.35">
      <c r="B9" s="8" t="s">
        <v>48</v>
      </c>
      <c r="C9" t="s">
        <v>28</v>
      </c>
    </row>
    <row r="26" spans="2:28" ht="19.8" x14ac:dyDescent="0.45">
      <c r="B26" s="4" t="s">
        <v>58</v>
      </c>
    </row>
    <row r="28" spans="2:28" x14ac:dyDescent="0.35">
      <c r="B28" s="10" t="s">
        <v>14</v>
      </c>
      <c r="C28" s="10">
        <v>2000</v>
      </c>
      <c r="D28" s="10">
        <v>2001</v>
      </c>
      <c r="E28" s="10">
        <v>2002</v>
      </c>
      <c r="F28" s="10">
        <v>2003</v>
      </c>
      <c r="G28" s="10">
        <v>2004</v>
      </c>
      <c r="H28" s="10">
        <v>2005</v>
      </c>
      <c r="I28" s="10">
        <v>2006</v>
      </c>
      <c r="J28" s="10">
        <v>2007</v>
      </c>
      <c r="K28" s="10">
        <v>2008</v>
      </c>
      <c r="L28" s="10">
        <v>2009</v>
      </c>
      <c r="M28" s="10">
        <v>2010</v>
      </c>
      <c r="N28" s="10">
        <v>2011</v>
      </c>
      <c r="O28" s="10">
        <v>2012</v>
      </c>
      <c r="P28" s="10">
        <v>2013</v>
      </c>
      <c r="Q28" s="10">
        <v>2014</v>
      </c>
      <c r="R28" s="10">
        <v>2015</v>
      </c>
      <c r="S28" s="10">
        <v>2016</v>
      </c>
      <c r="T28" s="10">
        <v>2017</v>
      </c>
      <c r="U28" s="10">
        <v>2018</v>
      </c>
      <c r="V28" s="10">
        <v>2019</v>
      </c>
      <c r="W28" s="10">
        <v>2020</v>
      </c>
      <c r="X28" s="10">
        <v>2021</v>
      </c>
      <c r="Y28" s="10">
        <v>2022</v>
      </c>
      <c r="Z28" s="10">
        <v>2023</v>
      </c>
      <c r="AA28" s="10">
        <v>2024</v>
      </c>
      <c r="AB28" s="10">
        <v>2025</v>
      </c>
    </row>
    <row r="29" spans="2:28" x14ac:dyDescent="0.35">
      <c r="B29" s="8" t="s">
        <v>48</v>
      </c>
      <c r="C29" s="23">
        <v>88400</v>
      </c>
      <c r="D29" s="23">
        <v>88900</v>
      </c>
      <c r="E29" s="23">
        <v>89300</v>
      </c>
      <c r="F29" s="23">
        <v>89600</v>
      </c>
      <c r="G29" s="23">
        <v>90100</v>
      </c>
      <c r="H29" s="23">
        <v>91000</v>
      </c>
      <c r="I29" s="23">
        <v>92300</v>
      </c>
      <c r="J29" s="23">
        <v>94000</v>
      </c>
      <c r="K29" s="23">
        <v>95400</v>
      </c>
      <c r="L29" s="23">
        <v>96200</v>
      </c>
      <c r="M29" s="23">
        <v>97100</v>
      </c>
      <c r="N29" s="23">
        <v>97903</v>
      </c>
      <c r="O29" s="23">
        <v>98560</v>
      </c>
      <c r="P29" s="23">
        <v>99301</v>
      </c>
      <c r="Q29" s="23">
        <v>100058</v>
      </c>
      <c r="R29" s="23">
        <v>101212</v>
      </c>
      <c r="S29" s="23">
        <v>102442</v>
      </c>
      <c r="T29" s="23">
        <v>102800</v>
      </c>
      <c r="U29" s="23">
        <v>103291</v>
      </c>
      <c r="V29" s="23">
        <v>103278</v>
      </c>
      <c r="W29" s="23">
        <v>103485</v>
      </c>
      <c r="X29" s="23">
        <v>103189</v>
      </c>
      <c r="Y29" s="23">
        <v>103303</v>
      </c>
      <c r="Z29" s="23">
        <v>104025</v>
      </c>
      <c r="AA29" s="23">
        <v>104504</v>
      </c>
      <c r="AB29" s="23">
        <v>104489</v>
      </c>
    </row>
    <row r="30" spans="2:28" x14ac:dyDescent="0.35">
      <c r="B30" s="8" t="s">
        <v>49</v>
      </c>
      <c r="C30" s="24" t="e">
        <f>NA()</f>
        <v>#N/A</v>
      </c>
      <c r="D30" s="23">
        <v>490</v>
      </c>
      <c r="E30" s="23">
        <v>390</v>
      </c>
      <c r="F30" s="23">
        <v>250</v>
      </c>
      <c r="G30" s="23">
        <v>520</v>
      </c>
      <c r="H30" s="23">
        <v>920</v>
      </c>
      <c r="I30" s="23">
        <v>1290</v>
      </c>
      <c r="J30" s="23">
        <v>1720</v>
      </c>
      <c r="K30" s="23">
        <v>1400</v>
      </c>
      <c r="L30" s="23">
        <v>850</v>
      </c>
      <c r="M30" s="23">
        <v>970</v>
      </c>
      <c r="N30" s="23">
        <v>728</v>
      </c>
      <c r="O30" s="23">
        <v>657</v>
      </c>
      <c r="P30" s="23">
        <v>741</v>
      </c>
      <c r="Q30" s="23">
        <v>757</v>
      </c>
      <c r="R30" s="23">
        <v>1154</v>
      </c>
      <c r="S30" s="23">
        <v>1032</v>
      </c>
      <c r="T30" s="23">
        <v>394</v>
      </c>
      <c r="U30" s="23">
        <v>539</v>
      </c>
      <c r="V30" s="23">
        <v>-13</v>
      </c>
      <c r="W30" s="23">
        <v>207</v>
      </c>
      <c r="X30" s="23">
        <v>-296</v>
      </c>
      <c r="Y30" s="23">
        <v>109</v>
      </c>
      <c r="Z30" s="23">
        <v>616</v>
      </c>
      <c r="AA30" s="23">
        <v>395</v>
      </c>
      <c r="AB30" s="23">
        <v>-15</v>
      </c>
    </row>
    <row r="31" spans="2:28" x14ac:dyDescent="0.35">
      <c r="B31" s="8" t="s">
        <v>50</v>
      </c>
      <c r="C31" s="24" t="e">
        <f>NA()</f>
        <v>#N/A</v>
      </c>
      <c r="D31" s="24" t="e">
        <f>NA()</f>
        <v>#N/A</v>
      </c>
      <c r="E31" s="24" t="e">
        <f>NA()</f>
        <v>#N/A</v>
      </c>
      <c r="F31" s="24" t="e">
        <f>NA()</f>
        <v>#N/A</v>
      </c>
      <c r="G31" s="24" t="e">
        <f>NA()</f>
        <v>#N/A</v>
      </c>
      <c r="H31" s="24" t="e">
        <f>NA()</f>
        <v>#N/A</v>
      </c>
      <c r="I31" s="24" t="e">
        <f>NA()</f>
        <v>#N/A</v>
      </c>
      <c r="J31" s="24" t="e">
        <f>NA()</f>
        <v>#N/A</v>
      </c>
      <c r="K31" s="24" t="e">
        <f>NA()</f>
        <v>#N/A</v>
      </c>
      <c r="L31" s="24" t="e">
        <f>NA()</f>
        <v>#N/A</v>
      </c>
      <c r="M31" s="24" t="e">
        <f>NA()</f>
        <v>#N/A</v>
      </c>
      <c r="N31" s="23">
        <v>1072</v>
      </c>
      <c r="O31" s="23">
        <v>1126</v>
      </c>
      <c r="P31" s="23">
        <v>1029</v>
      </c>
      <c r="Q31" s="23">
        <v>985</v>
      </c>
      <c r="R31" s="23">
        <v>1022</v>
      </c>
      <c r="S31" s="23">
        <v>1023</v>
      </c>
      <c r="T31" s="23">
        <v>952</v>
      </c>
      <c r="U31" s="23">
        <v>943</v>
      </c>
      <c r="V31" s="23">
        <v>890</v>
      </c>
      <c r="W31" s="23">
        <v>873</v>
      </c>
      <c r="X31" s="23">
        <v>904</v>
      </c>
      <c r="Y31" s="23">
        <v>842</v>
      </c>
      <c r="Z31" s="23">
        <v>802</v>
      </c>
      <c r="AA31" s="23">
        <v>728</v>
      </c>
      <c r="AB31" s="23">
        <v>708</v>
      </c>
    </row>
    <row r="32" spans="2:28" x14ac:dyDescent="0.35">
      <c r="B32" s="8" t="s">
        <v>51</v>
      </c>
      <c r="C32" s="24" t="e">
        <f>NA()</f>
        <v>#N/A</v>
      </c>
      <c r="D32" s="24" t="e">
        <f>NA()</f>
        <v>#N/A</v>
      </c>
      <c r="E32" s="24" t="e">
        <f>NA()</f>
        <v>#N/A</v>
      </c>
      <c r="F32" s="24" t="e">
        <f>NA()</f>
        <v>#N/A</v>
      </c>
      <c r="G32" s="24" t="e">
        <f>NA()</f>
        <v>#N/A</v>
      </c>
      <c r="H32" s="24" t="e">
        <f>NA()</f>
        <v>#N/A</v>
      </c>
      <c r="I32" s="24" t="e">
        <f>NA()</f>
        <v>#N/A</v>
      </c>
      <c r="J32" s="24" t="e">
        <f>NA()</f>
        <v>#N/A</v>
      </c>
      <c r="K32" s="24" t="e">
        <f>NA()</f>
        <v>#N/A</v>
      </c>
      <c r="L32" s="24" t="e">
        <f>NA()</f>
        <v>#N/A</v>
      </c>
      <c r="M32" s="24" t="e">
        <f>NA()</f>
        <v>#N/A</v>
      </c>
      <c r="N32" s="23">
        <v>739</v>
      </c>
      <c r="O32" s="23">
        <v>789</v>
      </c>
      <c r="P32" s="23">
        <v>747</v>
      </c>
      <c r="Q32" s="23">
        <v>717</v>
      </c>
      <c r="R32" s="23">
        <v>782</v>
      </c>
      <c r="S32" s="23">
        <v>842</v>
      </c>
      <c r="T32" s="23">
        <v>823</v>
      </c>
      <c r="U32" s="23">
        <v>832</v>
      </c>
      <c r="V32" s="23">
        <v>803</v>
      </c>
      <c r="W32" s="23">
        <v>764</v>
      </c>
      <c r="X32" s="23">
        <v>823</v>
      </c>
      <c r="Y32" s="23">
        <v>937</v>
      </c>
      <c r="Z32" s="23">
        <v>917</v>
      </c>
      <c r="AA32" s="23">
        <v>886</v>
      </c>
      <c r="AB32" s="23">
        <v>905</v>
      </c>
    </row>
    <row r="33" spans="2:28" x14ac:dyDescent="0.35">
      <c r="B33" s="8" t="s">
        <v>52</v>
      </c>
      <c r="C33" s="24" t="e">
        <f>NA()</f>
        <v>#N/A</v>
      </c>
      <c r="D33" s="23">
        <v>190</v>
      </c>
      <c r="E33" s="23">
        <v>90</v>
      </c>
      <c r="F33" s="23">
        <v>250</v>
      </c>
      <c r="G33" s="23">
        <v>220</v>
      </c>
      <c r="H33" s="23">
        <v>220</v>
      </c>
      <c r="I33" s="23">
        <v>190</v>
      </c>
      <c r="J33" s="23">
        <v>320</v>
      </c>
      <c r="K33" s="23">
        <v>300</v>
      </c>
      <c r="L33" s="23">
        <v>250</v>
      </c>
      <c r="M33" s="23">
        <v>270</v>
      </c>
      <c r="N33" s="23">
        <v>333</v>
      </c>
      <c r="O33" s="23">
        <v>337</v>
      </c>
      <c r="P33" s="23">
        <v>282</v>
      </c>
      <c r="Q33" s="23">
        <v>268</v>
      </c>
      <c r="R33" s="23">
        <v>240</v>
      </c>
      <c r="S33" s="23">
        <v>181</v>
      </c>
      <c r="T33" s="23">
        <v>129</v>
      </c>
      <c r="U33" s="23">
        <v>111</v>
      </c>
      <c r="V33" s="23">
        <v>87</v>
      </c>
      <c r="W33" s="23">
        <v>109</v>
      </c>
      <c r="X33" s="23">
        <v>81</v>
      </c>
      <c r="Y33" s="23">
        <v>-95</v>
      </c>
      <c r="Z33" s="23">
        <v>-115</v>
      </c>
      <c r="AA33" s="23">
        <v>-158</v>
      </c>
      <c r="AB33" s="23">
        <v>-197</v>
      </c>
    </row>
    <row r="34" spans="2:28" x14ac:dyDescent="0.35">
      <c r="B34" s="8" t="s">
        <v>53</v>
      </c>
      <c r="C34" s="24" t="e">
        <f>NA()</f>
        <v>#N/A</v>
      </c>
      <c r="D34" s="24" t="e">
        <f>NA()</f>
        <v>#N/A</v>
      </c>
      <c r="E34" s="24" t="e">
        <f>NA()</f>
        <v>#N/A</v>
      </c>
      <c r="F34" s="24" t="e">
        <f>NA()</f>
        <v>#N/A</v>
      </c>
      <c r="G34" s="24" t="e">
        <f>NA()</f>
        <v>#N/A</v>
      </c>
      <c r="H34" s="24" t="e">
        <f>NA()</f>
        <v>#N/A</v>
      </c>
      <c r="I34" s="24" t="e">
        <f>NA()</f>
        <v>#N/A</v>
      </c>
      <c r="J34" s="24" t="e">
        <f>NA()</f>
        <v>#N/A</v>
      </c>
      <c r="K34" s="24" t="e">
        <f>NA()</f>
        <v>#N/A</v>
      </c>
      <c r="L34" s="24" t="e">
        <f>NA()</f>
        <v>#N/A</v>
      </c>
      <c r="M34" s="24" t="e">
        <f>NA()</f>
        <v>#N/A</v>
      </c>
      <c r="N34" s="24" t="e">
        <f>NA()</f>
        <v>#N/A</v>
      </c>
      <c r="O34" s="24" t="e">
        <f>NA()</f>
        <v>#N/A</v>
      </c>
      <c r="P34" s="24" t="e">
        <f>NA()</f>
        <v>#N/A</v>
      </c>
      <c r="Q34" s="24" t="e">
        <f>NA()</f>
        <v>#N/A</v>
      </c>
      <c r="R34" s="24" t="e">
        <f>NA()</f>
        <v>#N/A</v>
      </c>
      <c r="S34" s="24" t="e">
        <f>NA()</f>
        <v>#N/A</v>
      </c>
      <c r="T34" s="23">
        <v>4307</v>
      </c>
      <c r="U34" s="23">
        <v>4556</v>
      </c>
      <c r="V34" s="23">
        <v>4334</v>
      </c>
      <c r="W34" s="23">
        <v>3963</v>
      </c>
      <c r="X34" s="23">
        <v>3575</v>
      </c>
      <c r="Y34" s="23">
        <v>4269</v>
      </c>
      <c r="Z34" s="23">
        <v>4287</v>
      </c>
      <c r="AA34" s="23">
        <v>4038</v>
      </c>
      <c r="AB34" s="23">
        <v>3616</v>
      </c>
    </row>
    <row r="35" spans="2:28" x14ac:dyDescent="0.35">
      <c r="B35" s="8" t="s">
        <v>54</v>
      </c>
      <c r="C35" s="24" t="e">
        <f>NA()</f>
        <v>#N/A</v>
      </c>
      <c r="D35" s="24" t="e">
        <f>NA()</f>
        <v>#N/A</v>
      </c>
      <c r="E35" s="24" t="e">
        <f>NA()</f>
        <v>#N/A</v>
      </c>
      <c r="F35" s="24" t="e">
        <f>NA()</f>
        <v>#N/A</v>
      </c>
      <c r="G35" s="24" t="e">
        <f>NA()</f>
        <v>#N/A</v>
      </c>
      <c r="H35" s="24" t="e">
        <f>NA()</f>
        <v>#N/A</v>
      </c>
      <c r="I35" s="24" t="e">
        <f>NA()</f>
        <v>#N/A</v>
      </c>
      <c r="J35" s="24" t="e">
        <f>NA()</f>
        <v>#N/A</v>
      </c>
      <c r="K35" s="24" t="e">
        <f>NA()</f>
        <v>#N/A</v>
      </c>
      <c r="L35" s="24" t="e">
        <f>NA()</f>
        <v>#N/A</v>
      </c>
      <c r="M35" s="24" t="e">
        <f>NA()</f>
        <v>#N/A</v>
      </c>
      <c r="N35" s="24" t="e">
        <f>NA()</f>
        <v>#N/A</v>
      </c>
      <c r="O35" s="24" t="e">
        <f>NA()</f>
        <v>#N/A</v>
      </c>
      <c r="P35" s="24" t="e">
        <f>NA()</f>
        <v>#N/A</v>
      </c>
      <c r="Q35" s="24" t="e">
        <f>NA()</f>
        <v>#N/A</v>
      </c>
      <c r="R35" s="24" t="e">
        <f>NA()</f>
        <v>#N/A</v>
      </c>
      <c r="S35" s="24" t="e">
        <f>NA()</f>
        <v>#N/A</v>
      </c>
      <c r="T35" s="23">
        <v>4042</v>
      </c>
      <c r="U35" s="23">
        <v>4128</v>
      </c>
      <c r="V35" s="23">
        <v>4434</v>
      </c>
      <c r="W35" s="23">
        <v>3865</v>
      </c>
      <c r="X35" s="23">
        <v>3952</v>
      </c>
      <c r="Y35" s="23">
        <v>4065</v>
      </c>
      <c r="Z35" s="23">
        <v>3556</v>
      </c>
      <c r="AA35" s="23">
        <v>3485</v>
      </c>
      <c r="AB35" s="23">
        <v>3435</v>
      </c>
    </row>
    <row r="36" spans="2:28" x14ac:dyDescent="0.35">
      <c r="B36" s="8" t="s">
        <v>55</v>
      </c>
      <c r="C36" s="24" t="e">
        <f>NA()</f>
        <v>#N/A</v>
      </c>
      <c r="D36" s="23">
        <v>300</v>
      </c>
      <c r="E36" s="23">
        <v>300</v>
      </c>
      <c r="F36" s="23">
        <v>0</v>
      </c>
      <c r="G36" s="23">
        <v>300</v>
      </c>
      <c r="H36" s="23">
        <v>700</v>
      </c>
      <c r="I36" s="23">
        <v>1100</v>
      </c>
      <c r="J36" s="23">
        <v>1400</v>
      </c>
      <c r="K36" s="23">
        <v>1100</v>
      </c>
      <c r="L36" s="23">
        <v>600</v>
      </c>
      <c r="M36" s="23">
        <v>700</v>
      </c>
      <c r="N36" s="23">
        <v>395</v>
      </c>
      <c r="O36" s="23">
        <v>320</v>
      </c>
      <c r="P36" s="23">
        <v>459</v>
      </c>
      <c r="Q36" s="23">
        <v>489</v>
      </c>
      <c r="R36" s="23">
        <v>914</v>
      </c>
      <c r="S36" s="23">
        <v>851</v>
      </c>
      <c r="T36" s="23">
        <v>265</v>
      </c>
      <c r="U36" s="23">
        <v>428</v>
      </c>
      <c r="V36" s="23">
        <v>-100</v>
      </c>
      <c r="W36" s="23">
        <v>98</v>
      </c>
      <c r="X36" s="23">
        <v>-377</v>
      </c>
      <c r="Y36" s="23">
        <v>204</v>
      </c>
      <c r="Z36" s="23">
        <v>731</v>
      </c>
      <c r="AA36" s="23">
        <v>553</v>
      </c>
      <c r="AB36" s="23">
        <v>182</v>
      </c>
    </row>
    <row r="37" spans="2:28" x14ac:dyDescent="0.35">
      <c r="B37" s="8" t="s">
        <v>56</v>
      </c>
      <c r="C37" s="24" t="e">
        <f>NA()</f>
        <v>#N/A</v>
      </c>
      <c r="D37" s="24" t="e">
        <f>NA()</f>
        <v>#N/A</v>
      </c>
      <c r="E37" s="24" t="e">
        <f>NA()</f>
        <v>#N/A</v>
      </c>
      <c r="F37" s="24" t="e">
        <f>NA()</f>
        <v>#N/A</v>
      </c>
      <c r="G37" s="24" t="e">
        <f>NA()</f>
        <v>#N/A</v>
      </c>
      <c r="H37" s="24" t="e">
        <f>NA()</f>
        <v>#N/A</v>
      </c>
      <c r="I37" s="24" t="e">
        <f>NA()</f>
        <v>#N/A</v>
      </c>
      <c r="J37" s="24" t="e">
        <f>NA()</f>
        <v>#N/A</v>
      </c>
      <c r="K37" s="24" t="e">
        <f>NA()</f>
        <v>#N/A</v>
      </c>
      <c r="L37" s="24" t="e">
        <f>NA()</f>
        <v>#N/A</v>
      </c>
      <c r="M37" s="24" t="e">
        <f>NA()</f>
        <v>#N/A</v>
      </c>
      <c r="N37" s="24" t="e">
        <f>NA()</f>
        <v>#N/A</v>
      </c>
      <c r="O37" s="24" t="e">
        <f>NA()</f>
        <v>#N/A</v>
      </c>
      <c r="P37" s="24" t="e">
        <f>NA()</f>
        <v>#N/A</v>
      </c>
      <c r="Q37" s="24" t="e">
        <f>NA()</f>
        <v>#N/A</v>
      </c>
      <c r="R37" s="24" t="e">
        <f>NA()</f>
        <v>#N/A</v>
      </c>
      <c r="S37" s="23">
        <v>198</v>
      </c>
      <c r="T37" s="23">
        <v>-36</v>
      </c>
      <c r="U37" s="23">
        <v>-48</v>
      </c>
      <c r="V37" s="23">
        <v>0</v>
      </c>
      <c r="W37" s="23">
        <v>0</v>
      </c>
      <c r="X37" s="23">
        <v>0</v>
      </c>
      <c r="Y37" s="23">
        <v>5</v>
      </c>
      <c r="Z37" s="23">
        <v>106</v>
      </c>
      <c r="AA37" s="23">
        <v>84</v>
      </c>
      <c r="AB37" s="23">
        <v>0</v>
      </c>
    </row>
    <row r="38" spans="2:28" x14ac:dyDescent="0.35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4"/>
    </row>
    <row r="39" spans="2:28" x14ac:dyDescent="0.35">
      <c r="B39" s="14" t="str">
        <f>B9</f>
        <v>End of year population</v>
      </c>
      <c r="C39" s="14">
        <f>INDEX(C$29:C$37,MATCH($B$39,$B$29:$B$37,0),1)</f>
        <v>88400</v>
      </c>
      <c r="D39" s="14">
        <f t="shared" ref="D39:AB39" si="0">INDEX(D$29:D$37,MATCH($B$39,$B$29:$B$37,0),1)</f>
        <v>88900</v>
      </c>
      <c r="E39" s="14">
        <f t="shared" si="0"/>
        <v>89300</v>
      </c>
      <c r="F39" s="14">
        <f t="shared" si="0"/>
        <v>89600</v>
      </c>
      <c r="G39" s="14">
        <f t="shared" si="0"/>
        <v>90100</v>
      </c>
      <c r="H39" s="14">
        <f t="shared" si="0"/>
        <v>91000</v>
      </c>
      <c r="I39" s="14">
        <f t="shared" si="0"/>
        <v>92300</v>
      </c>
      <c r="J39" s="14">
        <f t="shared" si="0"/>
        <v>94000</v>
      </c>
      <c r="K39" s="14">
        <f t="shared" si="0"/>
        <v>95400</v>
      </c>
      <c r="L39" s="14">
        <f t="shared" si="0"/>
        <v>96200</v>
      </c>
      <c r="M39" s="14">
        <f t="shared" si="0"/>
        <v>97100</v>
      </c>
      <c r="N39" s="14">
        <f t="shared" si="0"/>
        <v>97903</v>
      </c>
      <c r="O39" s="14">
        <f t="shared" si="0"/>
        <v>98560</v>
      </c>
      <c r="P39" s="14">
        <f t="shared" si="0"/>
        <v>99301</v>
      </c>
      <c r="Q39" s="14">
        <f t="shared" si="0"/>
        <v>100058</v>
      </c>
      <c r="R39" s="14">
        <f t="shared" si="0"/>
        <v>101212</v>
      </c>
      <c r="S39" s="14">
        <f t="shared" si="0"/>
        <v>102442</v>
      </c>
      <c r="T39" s="14">
        <f t="shared" si="0"/>
        <v>102800</v>
      </c>
      <c r="U39" s="14">
        <f t="shared" si="0"/>
        <v>103291</v>
      </c>
      <c r="V39" s="14">
        <f t="shared" si="0"/>
        <v>103278</v>
      </c>
      <c r="W39" s="14">
        <f t="shared" si="0"/>
        <v>103485</v>
      </c>
      <c r="X39" s="14">
        <f t="shared" si="0"/>
        <v>103189</v>
      </c>
      <c r="Y39" s="14">
        <f t="shared" si="0"/>
        <v>103303</v>
      </c>
      <c r="Z39" s="14">
        <f t="shared" si="0"/>
        <v>104025</v>
      </c>
      <c r="AA39" s="14">
        <f t="shared" si="0"/>
        <v>104504</v>
      </c>
      <c r="AB39" s="14">
        <f t="shared" si="0"/>
        <v>104489</v>
      </c>
    </row>
    <row r="58" spans="2:12" ht="19.8" x14ac:dyDescent="0.45">
      <c r="B58" s="4"/>
    </row>
    <row r="60" spans="2:12" x14ac:dyDescent="0.35">
      <c r="B60" s="17"/>
      <c r="C60" s="17"/>
      <c r="D60" s="18"/>
      <c r="E60" s="16"/>
      <c r="F60" s="16"/>
      <c r="G60" s="16"/>
      <c r="H60" s="16"/>
      <c r="I60" s="16"/>
      <c r="J60" s="16"/>
      <c r="K60" s="16"/>
      <c r="L60" s="16"/>
    </row>
    <row r="61" spans="2:12" x14ac:dyDescent="0.35">
      <c r="B61" s="19"/>
      <c r="C61" s="20"/>
      <c r="D61" s="21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B62" s="19"/>
      <c r="C62" s="20"/>
      <c r="D62" s="21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B63" s="19"/>
      <c r="C63" s="20"/>
      <c r="D63" s="21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B64" s="19"/>
      <c r="C64" s="20"/>
      <c r="D64" s="21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B65" s="19"/>
      <c r="C65" s="20"/>
      <c r="D65" s="21"/>
      <c r="E65" s="15"/>
      <c r="F65" s="15"/>
      <c r="G65" s="15"/>
      <c r="H65" s="15"/>
      <c r="I65" s="15"/>
      <c r="J65" s="15"/>
      <c r="K65" s="15"/>
      <c r="L65" s="15"/>
    </row>
    <row r="66" spans="2:12" x14ac:dyDescent="0.35">
      <c r="B66" s="19"/>
      <c r="C66" s="20"/>
      <c r="D66" s="21"/>
      <c r="E66" s="15"/>
      <c r="F66" s="15"/>
      <c r="G66" s="15"/>
      <c r="H66" s="15"/>
      <c r="I66" s="15"/>
      <c r="J66" s="15"/>
      <c r="K66" s="15"/>
      <c r="L66" s="15"/>
    </row>
    <row r="67" spans="2:12" x14ac:dyDescent="0.35"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35"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3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35"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2" spans="2:12" x14ac:dyDescent="0.3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</sheetData>
  <dataValidations count="1">
    <dataValidation type="list" allowBlank="1" showInputMessage="1" showErrorMessage="1" sqref="B9" xr:uid="{76B191CC-1024-42D9-97A4-DD78072823FE}">
      <formula1>$B$29:$B$37</formula1>
    </dataValidation>
  </dataValidations>
  <pageMargins left="0.7" right="0.7" top="0.75" bottom="0.75" header="0.3" footer="0.3"/>
  <pageSetup paperSize="9" orientation="portrait" r:id="rId1"/>
  <ignoredErrors>
    <ignoredError sqref="C39 D39:M39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99E8-CF90-402A-99A8-65AC43C114E5}">
  <dimension ref="B3:Q71"/>
  <sheetViews>
    <sheetView showGridLines="0" zoomScaleNormal="100" workbookViewId="0">
      <selection activeCell="N36" sqref="N36"/>
    </sheetView>
  </sheetViews>
  <sheetFormatPr defaultRowHeight="15.6" x14ac:dyDescent="0.35"/>
  <cols>
    <col min="2" max="2" width="23.36328125" customWidth="1"/>
    <col min="3" max="4" width="8.90625" customWidth="1"/>
    <col min="5" max="5" width="8.81640625" customWidth="1"/>
  </cols>
  <sheetData>
    <row r="3" spans="2:4" ht="22.8" x14ac:dyDescent="0.5">
      <c r="D3" s="2"/>
    </row>
    <row r="4" spans="2:4" ht="22.8" x14ac:dyDescent="0.5">
      <c r="D4" s="2"/>
    </row>
    <row r="5" spans="2:4" ht="27.6" x14ac:dyDescent="0.6">
      <c r="B5" s="3" t="s">
        <v>68</v>
      </c>
    </row>
    <row r="6" spans="2:4" ht="19.8" x14ac:dyDescent="0.45">
      <c r="B6" s="4" t="s">
        <v>93</v>
      </c>
    </row>
    <row r="8" spans="2:4" x14ac:dyDescent="0.35">
      <c r="B8" s="10" t="s">
        <v>57</v>
      </c>
    </row>
    <row r="9" spans="2:4" x14ac:dyDescent="0.35">
      <c r="B9" s="8" t="s">
        <v>62</v>
      </c>
      <c r="C9" t="s">
        <v>28</v>
      </c>
    </row>
    <row r="26" spans="2:17" ht="19.8" x14ac:dyDescent="0.45">
      <c r="B26" s="4" t="s">
        <v>94</v>
      </c>
    </row>
    <row r="28" spans="2:17" x14ac:dyDescent="0.35">
      <c r="B28" s="10" t="s">
        <v>14</v>
      </c>
      <c r="C28" s="10">
        <v>2011</v>
      </c>
      <c r="D28" s="10">
        <v>2012</v>
      </c>
      <c r="E28" s="10">
        <v>2013</v>
      </c>
      <c r="F28" s="10">
        <v>2014</v>
      </c>
      <c r="G28" s="10">
        <v>2015</v>
      </c>
      <c r="H28" s="10">
        <v>2016</v>
      </c>
      <c r="I28" s="10">
        <v>2017</v>
      </c>
      <c r="J28" s="10">
        <v>2018</v>
      </c>
      <c r="K28" s="10">
        <v>2019</v>
      </c>
      <c r="L28" s="10">
        <v>2020</v>
      </c>
      <c r="M28" s="10">
        <v>2021</v>
      </c>
      <c r="N28" s="10">
        <v>2022</v>
      </c>
      <c r="O28" s="10">
        <v>2023</v>
      </c>
      <c r="P28" s="10">
        <v>2024</v>
      </c>
      <c r="Q28" s="10">
        <v>2025</v>
      </c>
    </row>
    <row r="29" spans="2:17" x14ac:dyDescent="0.35">
      <c r="B29" s="8" t="s">
        <v>62</v>
      </c>
      <c r="C29" s="8">
        <v>16312</v>
      </c>
      <c r="D29" s="8">
        <v>16350</v>
      </c>
      <c r="E29" s="8">
        <v>16345</v>
      </c>
      <c r="F29" s="8">
        <v>16301</v>
      </c>
      <c r="G29" s="8">
        <v>16316</v>
      </c>
      <c r="H29" s="8">
        <v>16672</v>
      </c>
      <c r="I29" s="8">
        <v>16619</v>
      </c>
      <c r="J29" s="8">
        <v>16569</v>
      </c>
      <c r="K29" s="8">
        <v>16529</v>
      </c>
      <c r="L29" s="8">
        <v>16381</v>
      </c>
      <c r="M29" s="8">
        <v>16242</v>
      </c>
      <c r="N29" s="8">
        <v>15959</v>
      </c>
      <c r="O29" s="8">
        <v>15751</v>
      </c>
      <c r="P29" s="8">
        <v>15416</v>
      </c>
      <c r="Q29" s="8">
        <v>15219</v>
      </c>
    </row>
    <row r="30" spans="2:17" x14ac:dyDescent="0.35">
      <c r="B30" s="8" t="s">
        <v>63</v>
      </c>
      <c r="C30" s="8">
        <v>66707</v>
      </c>
      <c r="D30" s="8">
        <v>66800</v>
      </c>
      <c r="E30" s="8">
        <v>67040</v>
      </c>
      <c r="F30" s="8">
        <v>67365</v>
      </c>
      <c r="G30" s="8">
        <v>68076</v>
      </c>
      <c r="H30" s="8">
        <v>68527</v>
      </c>
      <c r="I30" s="8">
        <v>68550</v>
      </c>
      <c r="J30" s="8">
        <v>68727</v>
      </c>
      <c r="K30" s="8">
        <v>68354</v>
      </c>
      <c r="L30" s="8">
        <v>68273</v>
      </c>
      <c r="M30" s="8">
        <v>67685</v>
      </c>
      <c r="N30" s="8">
        <v>67723</v>
      </c>
      <c r="O30" s="8">
        <v>68097</v>
      </c>
      <c r="P30" s="8">
        <v>68409</v>
      </c>
      <c r="Q30" s="8">
        <v>68072</v>
      </c>
    </row>
    <row r="31" spans="2:17" x14ac:dyDescent="0.35">
      <c r="B31" s="8" t="s">
        <v>64</v>
      </c>
      <c r="C31" s="8">
        <v>14884</v>
      </c>
      <c r="D31" s="8">
        <v>15410</v>
      </c>
      <c r="E31" s="8">
        <v>15916</v>
      </c>
      <c r="F31" s="8">
        <v>16392</v>
      </c>
      <c r="G31" s="8">
        <v>16820</v>
      </c>
      <c r="H31" s="8">
        <v>17243</v>
      </c>
      <c r="I31" s="8">
        <v>17631</v>
      </c>
      <c r="J31" s="8">
        <v>17995</v>
      </c>
      <c r="K31" s="8">
        <v>18395</v>
      </c>
      <c r="L31" s="8">
        <v>18831</v>
      </c>
      <c r="M31" s="8">
        <v>19262</v>
      </c>
      <c r="N31" s="8">
        <v>19621</v>
      </c>
      <c r="O31" s="8">
        <v>20177</v>
      </c>
      <c r="P31" s="8">
        <v>20679</v>
      </c>
      <c r="Q31" s="8">
        <v>21198</v>
      </c>
    </row>
    <row r="32" spans="2:17" x14ac:dyDescent="0.35">
      <c r="B32" s="8" t="s">
        <v>65</v>
      </c>
      <c r="C32" s="28">
        <v>46.8</v>
      </c>
      <c r="D32" s="28">
        <v>47.5</v>
      </c>
      <c r="E32" s="28">
        <v>48.1</v>
      </c>
      <c r="F32" s="28">
        <v>48.5</v>
      </c>
      <c r="G32" s="28">
        <v>48.7</v>
      </c>
      <c r="H32" s="28">
        <v>49.5</v>
      </c>
      <c r="I32" s="28">
        <v>50</v>
      </c>
      <c r="J32" s="28">
        <v>50.3</v>
      </c>
      <c r="K32" s="28">
        <v>51.1</v>
      </c>
      <c r="L32" s="28">
        <v>51.6</v>
      </c>
      <c r="M32" s="28">
        <v>52.5</v>
      </c>
      <c r="N32" s="28">
        <v>52.5</v>
      </c>
      <c r="O32" s="28">
        <v>52.8</v>
      </c>
      <c r="P32" s="28">
        <v>52.8</v>
      </c>
      <c r="Q32" s="28">
        <v>53.5</v>
      </c>
    </row>
    <row r="33" spans="2:17" x14ac:dyDescent="0.35">
      <c r="B33" s="8" t="s">
        <v>66</v>
      </c>
      <c r="C33" s="28">
        <v>22.3</v>
      </c>
      <c r="D33" s="28">
        <v>23.1</v>
      </c>
      <c r="E33" s="28">
        <v>23.7</v>
      </c>
      <c r="F33" s="28">
        <v>24.3</v>
      </c>
      <c r="G33" s="28">
        <v>24.7</v>
      </c>
      <c r="H33" s="28">
        <v>25.2</v>
      </c>
      <c r="I33" s="28">
        <v>25.7</v>
      </c>
      <c r="J33" s="28">
        <v>26.2</v>
      </c>
      <c r="K33" s="28">
        <v>26.9</v>
      </c>
      <c r="L33" s="28">
        <v>27.6</v>
      </c>
      <c r="M33" s="28">
        <v>28.5</v>
      </c>
      <c r="N33" s="28">
        <v>29</v>
      </c>
      <c r="O33" s="28">
        <v>29.6</v>
      </c>
      <c r="P33" s="28">
        <v>30.2</v>
      </c>
      <c r="Q33" s="28">
        <v>31.1</v>
      </c>
    </row>
    <row r="34" spans="2:17" x14ac:dyDescent="0.35">
      <c r="B34" s="8" t="s">
        <v>67</v>
      </c>
      <c r="C34" s="28">
        <v>24.5</v>
      </c>
      <c r="D34" s="28">
        <v>24.5</v>
      </c>
      <c r="E34" s="28">
        <v>24.4</v>
      </c>
      <c r="F34" s="28">
        <v>24.2</v>
      </c>
      <c r="G34" s="28">
        <v>24</v>
      </c>
      <c r="H34" s="28">
        <v>24.3</v>
      </c>
      <c r="I34" s="28">
        <v>24.2</v>
      </c>
      <c r="J34" s="28">
        <v>24.1</v>
      </c>
      <c r="K34" s="28">
        <v>24.2</v>
      </c>
      <c r="L34" s="28">
        <v>24</v>
      </c>
      <c r="M34" s="28">
        <v>24</v>
      </c>
      <c r="N34" s="28">
        <v>23.6</v>
      </c>
      <c r="O34" s="28">
        <v>23.1</v>
      </c>
      <c r="P34" s="28">
        <v>22.5</v>
      </c>
      <c r="Q34" s="28">
        <v>22.4</v>
      </c>
    </row>
    <row r="35" spans="2:17" x14ac:dyDescent="0.35">
      <c r="B35" s="8" t="s">
        <v>60</v>
      </c>
      <c r="C35" s="8">
        <v>48262</v>
      </c>
      <c r="D35" s="8">
        <v>48648</v>
      </c>
      <c r="E35" s="8">
        <v>49064</v>
      </c>
      <c r="F35" s="8">
        <v>49510</v>
      </c>
      <c r="G35" s="8">
        <v>50150</v>
      </c>
      <c r="H35" s="8">
        <v>50852</v>
      </c>
      <c r="I35" s="8">
        <v>51055</v>
      </c>
      <c r="J35" s="8">
        <v>51303</v>
      </c>
      <c r="K35" s="8">
        <v>51270</v>
      </c>
      <c r="L35" s="8">
        <v>51306</v>
      </c>
      <c r="M35" s="8">
        <v>51228</v>
      </c>
      <c r="N35" s="8">
        <v>51334</v>
      </c>
      <c r="O35" s="8">
        <v>51676</v>
      </c>
      <c r="P35" s="8">
        <v>51927</v>
      </c>
      <c r="Q35" s="8">
        <v>51894</v>
      </c>
    </row>
    <row r="36" spans="2:17" x14ac:dyDescent="0.35">
      <c r="B36" s="8" t="s">
        <v>61</v>
      </c>
      <c r="C36" s="8">
        <v>49641</v>
      </c>
      <c r="D36" s="8">
        <v>49912</v>
      </c>
      <c r="E36" s="8">
        <v>50237</v>
      </c>
      <c r="F36" s="8">
        <v>50548</v>
      </c>
      <c r="G36" s="8">
        <v>51062</v>
      </c>
      <c r="H36" s="8">
        <v>51590</v>
      </c>
      <c r="I36" s="8">
        <v>51745</v>
      </c>
      <c r="J36" s="8">
        <v>51988</v>
      </c>
      <c r="K36" s="8">
        <v>52008</v>
      </c>
      <c r="L36" s="8">
        <v>52179</v>
      </c>
      <c r="M36" s="8">
        <v>51961</v>
      </c>
      <c r="N36" s="8">
        <v>51969</v>
      </c>
      <c r="O36" s="8">
        <v>52349</v>
      </c>
      <c r="P36" s="8">
        <v>52577</v>
      </c>
      <c r="Q36" s="8">
        <v>52595</v>
      </c>
    </row>
    <row r="37" spans="2:17" x14ac:dyDescent="0.35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4"/>
    </row>
    <row r="38" spans="2:17" x14ac:dyDescent="0.35">
      <c r="B38" s="14" t="str">
        <f>B9</f>
        <v>Under age 16 population</v>
      </c>
      <c r="C38" s="14">
        <f>INDEX(C$29:C$36,MATCH($B$38,$B$29:$B$36,0),1)</f>
        <v>16312</v>
      </c>
      <c r="D38" s="14">
        <f t="shared" ref="D38:Q38" si="0">INDEX(D$29:D$36,MATCH($B$38,$B$29:$B$36,0),1)</f>
        <v>16350</v>
      </c>
      <c r="E38" s="14">
        <f t="shared" si="0"/>
        <v>16345</v>
      </c>
      <c r="F38" s="14">
        <f t="shared" si="0"/>
        <v>16301</v>
      </c>
      <c r="G38" s="14">
        <f t="shared" si="0"/>
        <v>16316</v>
      </c>
      <c r="H38" s="14">
        <f t="shared" si="0"/>
        <v>16672</v>
      </c>
      <c r="I38" s="14">
        <f t="shared" si="0"/>
        <v>16619</v>
      </c>
      <c r="J38" s="14">
        <f t="shared" si="0"/>
        <v>16569</v>
      </c>
      <c r="K38" s="14">
        <f t="shared" si="0"/>
        <v>16529</v>
      </c>
      <c r="L38" s="14">
        <f t="shared" si="0"/>
        <v>16381</v>
      </c>
      <c r="M38" s="14">
        <f t="shared" si="0"/>
        <v>16242</v>
      </c>
      <c r="N38" s="14">
        <f t="shared" si="0"/>
        <v>15959</v>
      </c>
      <c r="O38" s="14">
        <f t="shared" si="0"/>
        <v>15751</v>
      </c>
      <c r="P38" s="14">
        <f t="shared" si="0"/>
        <v>15416</v>
      </c>
      <c r="Q38" s="14">
        <f t="shared" si="0"/>
        <v>15219</v>
      </c>
    </row>
    <row r="57" spans="2:12" ht="19.8" x14ac:dyDescent="0.45">
      <c r="B57" s="4"/>
    </row>
    <row r="59" spans="2:12" x14ac:dyDescent="0.35">
      <c r="B59" s="17"/>
      <c r="C59" s="17"/>
      <c r="D59" s="18"/>
      <c r="E59" s="16"/>
      <c r="F59" s="16"/>
      <c r="G59" s="16"/>
      <c r="H59" s="16"/>
      <c r="I59" s="16"/>
      <c r="J59" s="16"/>
      <c r="K59" s="16"/>
      <c r="L59" s="16"/>
    </row>
    <row r="60" spans="2:12" x14ac:dyDescent="0.35">
      <c r="B60" s="19"/>
      <c r="C60" s="20"/>
      <c r="D60" s="21"/>
      <c r="E60" s="15"/>
      <c r="F60" s="15"/>
      <c r="G60" s="15"/>
      <c r="H60" s="15"/>
      <c r="I60" s="15"/>
      <c r="J60" s="15"/>
      <c r="K60" s="15"/>
      <c r="L60" s="15"/>
    </row>
    <row r="61" spans="2:12" x14ac:dyDescent="0.35">
      <c r="B61" s="19"/>
      <c r="C61" s="20"/>
      <c r="D61" s="21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B62" s="19"/>
      <c r="C62" s="20"/>
      <c r="D62" s="21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B63" s="19"/>
      <c r="C63" s="20"/>
      <c r="D63" s="21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B64" s="19"/>
      <c r="C64" s="20"/>
      <c r="D64" s="21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B65" s="19"/>
      <c r="C65" s="20"/>
      <c r="D65" s="21"/>
      <c r="E65" s="15"/>
      <c r="F65" s="15"/>
      <c r="G65" s="15"/>
      <c r="H65" s="15"/>
      <c r="I65" s="15"/>
      <c r="J65" s="15"/>
      <c r="K65" s="15"/>
      <c r="L65" s="15"/>
    </row>
    <row r="66" spans="2:12" x14ac:dyDescent="0.35"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35"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35"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3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1" spans="2:12" x14ac:dyDescent="0.3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</sheetData>
  <dataValidations count="1">
    <dataValidation type="list" allowBlank="1" showInputMessage="1" showErrorMessage="1" sqref="B9" xr:uid="{978DEE29-F215-4785-AFFE-B89681B03923}">
      <formula1>$B$29:$B$36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DAE-7F51-4708-A72D-286F57C066CA}">
  <dimension ref="B3:S68"/>
  <sheetViews>
    <sheetView showGridLines="0" zoomScaleNormal="100" workbookViewId="0">
      <selection activeCell="B27" sqref="B27"/>
    </sheetView>
  </sheetViews>
  <sheetFormatPr defaultRowHeight="15.6" x14ac:dyDescent="0.35"/>
  <cols>
    <col min="2" max="2" width="21" customWidth="1"/>
    <col min="3" max="4" width="8.90625" customWidth="1"/>
    <col min="5" max="5" width="8.81640625" customWidth="1"/>
  </cols>
  <sheetData>
    <row r="3" spans="2:8" ht="22.8" x14ac:dyDescent="0.5">
      <c r="D3" s="2"/>
    </row>
    <row r="4" spans="2:8" ht="22.8" x14ac:dyDescent="0.5">
      <c r="D4" s="2"/>
    </row>
    <row r="5" spans="2:8" ht="27.6" x14ac:dyDescent="0.6">
      <c r="B5" s="3" t="s">
        <v>92</v>
      </c>
    </row>
    <row r="6" spans="2:8" ht="19.8" x14ac:dyDescent="0.45">
      <c r="B6" s="4" t="s">
        <v>95</v>
      </c>
    </row>
    <row r="8" spans="2:8" x14ac:dyDescent="0.35">
      <c r="B8" s="10" t="s">
        <v>91</v>
      </c>
      <c r="G8" s="10" t="s">
        <v>14</v>
      </c>
    </row>
    <row r="9" spans="2:8" x14ac:dyDescent="0.35">
      <c r="B9" s="8" t="s">
        <v>75</v>
      </c>
      <c r="C9" t="s">
        <v>28</v>
      </c>
      <c r="G9" s="22">
        <v>2025</v>
      </c>
      <c r="H9" t="s">
        <v>28</v>
      </c>
    </row>
    <row r="26" spans="2:19" ht="19.8" x14ac:dyDescent="0.45">
      <c r="B26" s="4" t="s">
        <v>96</v>
      </c>
    </row>
    <row r="28" spans="2:19" x14ac:dyDescent="0.35">
      <c r="B28" s="7" t="s">
        <v>92</v>
      </c>
      <c r="C28" s="1">
        <v>2011</v>
      </c>
      <c r="D28" s="1">
        <v>2012</v>
      </c>
      <c r="E28" s="1">
        <v>2013</v>
      </c>
      <c r="F28" s="1">
        <v>2014</v>
      </c>
      <c r="G28" s="1">
        <v>2015</v>
      </c>
      <c r="H28" s="1">
        <v>2016</v>
      </c>
      <c r="I28" s="1">
        <v>2017</v>
      </c>
      <c r="J28" s="10">
        <v>2018</v>
      </c>
      <c r="K28" s="10">
        <v>2019</v>
      </c>
      <c r="L28" s="10">
        <v>2020</v>
      </c>
      <c r="M28" s="10">
        <v>2021</v>
      </c>
      <c r="N28" s="10">
        <v>2022</v>
      </c>
      <c r="O28" s="10">
        <v>2023</v>
      </c>
      <c r="P28" s="10">
        <v>2024</v>
      </c>
      <c r="Q28" s="10">
        <v>2025</v>
      </c>
      <c r="R28" s="16"/>
      <c r="S28" s="14">
        <f>G9</f>
        <v>2025</v>
      </c>
    </row>
    <row r="29" spans="2:19" x14ac:dyDescent="0.35">
      <c r="B29" s="9" t="s">
        <v>75</v>
      </c>
      <c r="C29" s="11">
        <v>16312</v>
      </c>
      <c r="D29" s="11">
        <v>16350</v>
      </c>
      <c r="E29" s="11">
        <v>16345</v>
      </c>
      <c r="F29" s="11">
        <v>16301</v>
      </c>
      <c r="G29" s="11">
        <v>16316</v>
      </c>
      <c r="H29" s="11">
        <v>16672</v>
      </c>
      <c r="I29" s="12">
        <v>16619</v>
      </c>
      <c r="J29" s="13">
        <v>16569</v>
      </c>
      <c r="K29" s="13">
        <v>16529</v>
      </c>
      <c r="L29" s="13">
        <v>16381</v>
      </c>
      <c r="M29" s="13">
        <v>16242</v>
      </c>
      <c r="N29" s="13">
        <v>15959</v>
      </c>
      <c r="O29" s="13">
        <v>15751</v>
      </c>
      <c r="P29" s="13">
        <v>15416</v>
      </c>
      <c r="Q29" s="13">
        <v>15219</v>
      </c>
      <c r="R29" s="15"/>
      <c r="S29" s="14">
        <f>INDEX($C29:$Q29,1,MATCH($S$28,$C$28:$Q$28,0))</f>
        <v>15219</v>
      </c>
    </row>
    <row r="30" spans="2:19" x14ac:dyDescent="0.35">
      <c r="B30" s="9" t="s">
        <v>76</v>
      </c>
      <c r="C30" s="11">
        <v>31003</v>
      </c>
      <c r="D30" s="11">
        <v>30992</v>
      </c>
      <c r="E30" s="11">
        <v>31019</v>
      </c>
      <c r="F30" s="11">
        <v>31073</v>
      </c>
      <c r="G30" s="11">
        <v>31390</v>
      </c>
      <c r="H30" s="11">
        <v>31516</v>
      </c>
      <c r="I30" s="12">
        <v>31159</v>
      </c>
      <c r="J30" s="13">
        <v>31039</v>
      </c>
      <c r="K30" s="13">
        <v>30472</v>
      </c>
      <c r="L30" s="13">
        <v>30033</v>
      </c>
      <c r="M30" s="13">
        <v>29421</v>
      </c>
      <c r="N30" s="13">
        <v>29381</v>
      </c>
      <c r="O30" s="13">
        <v>29402</v>
      </c>
      <c r="P30" s="13">
        <v>29490</v>
      </c>
      <c r="Q30" s="13">
        <v>29182</v>
      </c>
      <c r="R30" s="15"/>
      <c r="S30" s="14">
        <f>INDEX($C30:$Q30,1,MATCH($S$28,$C$28:$Q$28,0))</f>
        <v>29182</v>
      </c>
    </row>
    <row r="31" spans="2:19" x14ac:dyDescent="0.35">
      <c r="B31" s="9" t="s">
        <v>77</v>
      </c>
      <c r="C31" s="11">
        <v>35704</v>
      </c>
      <c r="D31" s="11">
        <v>35808</v>
      </c>
      <c r="E31" s="11">
        <v>36021</v>
      </c>
      <c r="F31" s="11">
        <v>36292</v>
      </c>
      <c r="G31" s="11">
        <v>36686</v>
      </c>
      <c r="H31" s="11">
        <v>37011</v>
      </c>
      <c r="I31" s="12">
        <v>37391</v>
      </c>
      <c r="J31" s="13">
        <v>37688</v>
      </c>
      <c r="K31" s="13">
        <v>37882</v>
      </c>
      <c r="L31" s="13">
        <v>38240</v>
      </c>
      <c r="M31" s="13">
        <v>38264</v>
      </c>
      <c r="N31" s="13">
        <v>38342</v>
      </c>
      <c r="O31" s="13">
        <v>38695</v>
      </c>
      <c r="P31" s="13">
        <v>38919</v>
      </c>
      <c r="Q31" s="13">
        <v>38890</v>
      </c>
      <c r="R31" s="15"/>
      <c r="S31" s="14">
        <f>INDEX($C31:$Q31,1,MATCH($S$28,$C$28:$Q$28,0))</f>
        <v>38890</v>
      </c>
    </row>
    <row r="32" spans="2:19" x14ac:dyDescent="0.35">
      <c r="B32" s="9" t="s">
        <v>78</v>
      </c>
      <c r="C32" s="11">
        <v>10894</v>
      </c>
      <c r="D32" s="11">
        <v>11374</v>
      </c>
      <c r="E32" s="11">
        <v>11713</v>
      </c>
      <c r="F32" s="11">
        <v>11991</v>
      </c>
      <c r="G32" s="11">
        <v>12273</v>
      </c>
      <c r="H32" s="11">
        <v>12562</v>
      </c>
      <c r="I32" s="12">
        <v>12821</v>
      </c>
      <c r="J32" s="13">
        <v>13037</v>
      </c>
      <c r="K32" s="13">
        <v>13255</v>
      </c>
      <c r="L32" s="13">
        <v>13491</v>
      </c>
      <c r="M32" s="13">
        <v>13843</v>
      </c>
      <c r="N32" s="13">
        <v>14175</v>
      </c>
      <c r="O32" s="13">
        <v>14609</v>
      </c>
      <c r="P32" s="13">
        <v>14904</v>
      </c>
      <c r="Q32" s="13">
        <v>15349</v>
      </c>
      <c r="R32" s="15"/>
      <c r="S32" s="14">
        <f>INDEX($C32:$Q32,1,MATCH($S$28,$C$28:$Q$28,0))</f>
        <v>15349</v>
      </c>
    </row>
    <row r="33" spans="2:19" x14ac:dyDescent="0.35">
      <c r="B33" s="9" t="s">
        <v>79</v>
      </c>
      <c r="C33" s="11">
        <v>3990</v>
      </c>
      <c r="D33" s="11">
        <v>4036</v>
      </c>
      <c r="E33" s="11">
        <v>4203</v>
      </c>
      <c r="F33" s="11">
        <v>4401</v>
      </c>
      <c r="G33" s="11">
        <v>4547</v>
      </c>
      <c r="H33" s="11">
        <v>4681</v>
      </c>
      <c r="I33" s="12">
        <v>4810</v>
      </c>
      <c r="J33" s="13">
        <v>4958</v>
      </c>
      <c r="K33" s="13">
        <v>5140</v>
      </c>
      <c r="L33" s="13">
        <v>5340</v>
      </c>
      <c r="M33" s="13">
        <v>5419</v>
      </c>
      <c r="N33" s="13">
        <v>5446</v>
      </c>
      <c r="O33" s="13">
        <v>5568</v>
      </c>
      <c r="P33" s="13">
        <v>5775</v>
      </c>
      <c r="Q33" s="13">
        <v>5849</v>
      </c>
      <c r="R33" s="15"/>
      <c r="S33" s="14">
        <f>INDEX($C33:$Q33,1,MATCH($S$28,$C$28:$Q$28,0))</f>
        <v>5849</v>
      </c>
    </row>
    <row r="34" spans="2:19" x14ac:dyDescent="0.35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4"/>
    </row>
    <row r="35" spans="2:19" x14ac:dyDescent="0.35">
      <c r="B35" s="14" t="str">
        <f>B9</f>
        <v>Under 16</v>
      </c>
      <c r="C35" s="14">
        <f t="shared" ref="C35:Q35" si="0">INDEX(C$29:C$33,MATCH($B$35,$B$29:$B$33,0),1)</f>
        <v>16312</v>
      </c>
      <c r="D35" s="14">
        <f t="shared" si="0"/>
        <v>16350</v>
      </c>
      <c r="E35" s="14">
        <f t="shared" si="0"/>
        <v>16345</v>
      </c>
      <c r="F35" s="14">
        <f t="shared" si="0"/>
        <v>16301</v>
      </c>
      <c r="G35" s="14">
        <f t="shared" si="0"/>
        <v>16316</v>
      </c>
      <c r="H35" s="14">
        <f t="shared" si="0"/>
        <v>16672</v>
      </c>
      <c r="I35" s="14">
        <f t="shared" si="0"/>
        <v>16619</v>
      </c>
      <c r="J35" s="14">
        <f t="shared" si="0"/>
        <v>16569</v>
      </c>
      <c r="K35" s="14">
        <f t="shared" si="0"/>
        <v>16529</v>
      </c>
      <c r="L35" s="14">
        <f t="shared" si="0"/>
        <v>16381</v>
      </c>
      <c r="M35" s="14">
        <f t="shared" si="0"/>
        <v>16242</v>
      </c>
      <c r="N35" s="14">
        <f t="shared" si="0"/>
        <v>15959</v>
      </c>
      <c r="O35" s="14">
        <f t="shared" si="0"/>
        <v>15751</v>
      </c>
      <c r="P35" s="14">
        <f t="shared" si="0"/>
        <v>15416</v>
      </c>
      <c r="Q35" s="14">
        <f t="shared" si="0"/>
        <v>15219</v>
      </c>
    </row>
    <row r="54" spans="2:12" ht="19.8" x14ac:dyDescent="0.45">
      <c r="B54" s="4"/>
    </row>
    <row r="56" spans="2:12" x14ac:dyDescent="0.35">
      <c r="B56" s="17"/>
      <c r="C56" s="17"/>
      <c r="D56" s="18"/>
      <c r="E56" s="16"/>
      <c r="F56" s="16"/>
      <c r="G56" s="16"/>
      <c r="H56" s="16"/>
      <c r="I56" s="16"/>
      <c r="J56" s="16"/>
      <c r="K56" s="16"/>
      <c r="L56" s="16"/>
    </row>
    <row r="57" spans="2:12" x14ac:dyDescent="0.35">
      <c r="B57" s="19"/>
      <c r="C57" s="20"/>
      <c r="D57" s="21"/>
      <c r="E57" s="15"/>
      <c r="F57" s="15"/>
      <c r="G57" s="15"/>
      <c r="H57" s="15"/>
      <c r="I57" s="15"/>
      <c r="J57" s="15"/>
      <c r="K57" s="15"/>
      <c r="L57" s="15"/>
    </row>
    <row r="58" spans="2:12" x14ac:dyDescent="0.35">
      <c r="B58" s="19"/>
      <c r="C58" s="20"/>
      <c r="D58" s="21"/>
      <c r="E58" s="15"/>
      <c r="F58" s="15"/>
      <c r="G58" s="15"/>
      <c r="H58" s="15"/>
      <c r="I58" s="15"/>
      <c r="J58" s="15"/>
      <c r="K58" s="15"/>
      <c r="L58" s="15"/>
    </row>
    <row r="59" spans="2:12" x14ac:dyDescent="0.35">
      <c r="B59" s="19"/>
      <c r="C59" s="20"/>
      <c r="D59" s="21"/>
      <c r="E59" s="15"/>
      <c r="F59" s="15"/>
      <c r="G59" s="15"/>
      <c r="H59" s="15"/>
      <c r="I59" s="15"/>
      <c r="J59" s="15"/>
      <c r="K59" s="15"/>
      <c r="L59" s="15"/>
    </row>
    <row r="60" spans="2:12" x14ac:dyDescent="0.35">
      <c r="B60" s="19"/>
      <c r="C60" s="20"/>
      <c r="D60" s="21"/>
      <c r="E60" s="15"/>
      <c r="F60" s="15"/>
      <c r="G60" s="15"/>
      <c r="H60" s="15"/>
      <c r="I60" s="15"/>
      <c r="J60" s="15"/>
      <c r="K60" s="15"/>
      <c r="L60" s="15"/>
    </row>
    <row r="61" spans="2:12" x14ac:dyDescent="0.35">
      <c r="B61" s="19"/>
      <c r="C61" s="20"/>
      <c r="D61" s="21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B62" s="19"/>
      <c r="C62" s="20"/>
      <c r="D62" s="21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35"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8" spans="2:12" x14ac:dyDescent="0.3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</sheetData>
  <dataValidations count="2">
    <dataValidation type="list" allowBlank="1" showInputMessage="1" showErrorMessage="1" sqref="G9" xr:uid="{8B6FA5EA-8ED0-40F7-8ECC-6A708CFD6B90}">
      <formula1>$C$28:$Q$28</formula1>
    </dataValidation>
    <dataValidation type="list" allowBlank="1" showInputMessage="1" showErrorMessage="1" sqref="B9" xr:uid="{2E66383B-0D96-4445-B261-71D2E47D5590}">
      <formula1>$B$29:$B$33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7122-653A-4234-A665-2A7FAC0A9533}">
  <dimension ref="B3:T132"/>
  <sheetViews>
    <sheetView showGridLines="0" zoomScaleNormal="100" workbookViewId="0">
      <selection activeCell="S56" sqref="S56"/>
    </sheetView>
  </sheetViews>
  <sheetFormatPr defaultRowHeight="15.6" x14ac:dyDescent="0.35"/>
  <cols>
    <col min="2" max="2" width="11.453125" customWidth="1"/>
    <col min="3" max="10" width="8.90625" customWidth="1"/>
    <col min="11" max="11" width="8.81640625" customWidth="1"/>
  </cols>
  <sheetData>
    <row r="3" spans="2:10" ht="22.8" x14ac:dyDescent="0.5">
      <c r="D3" s="2"/>
      <c r="E3" s="2"/>
      <c r="F3" s="2"/>
      <c r="G3" s="2"/>
      <c r="H3" s="2"/>
      <c r="I3" s="2"/>
      <c r="J3" s="2"/>
    </row>
    <row r="4" spans="2:10" ht="22.8" x14ac:dyDescent="0.5">
      <c r="D4" s="2"/>
      <c r="E4" s="2"/>
      <c r="F4" s="2"/>
      <c r="G4" s="2"/>
      <c r="H4" s="2"/>
      <c r="I4" s="2"/>
      <c r="J4" s="2"/>
    </row>
    <row r="5" spans="2:10" ht="27.6" x14ac:dyDescent="0.6">
      <c r="B5" s="3" t="s">
        <v>47</v>
      </c>
    </row>
    <row r="6" spans="2:10" ht="15.6" customHeight="1" x14ac:dyDescent="0.6">
      <c r="B6" s="3"/>
    </row>
    <row r="7" spans="2:10" ht="19.8" x14ac:dyDescent="0.45">
      <c r="B7" s="4" t="s">
        <v>97</v>
      </c>
    </row>
    <row r="8" spans="2:10" ht="15.6" customHeight="1" x14ac:dyDescent="0.45">
      <c r="B8" s="4"/>
    </row>
    <row r="9" spans="2:10" ht="15.6" customHeight="1" x14ac:dyDescent="0.35">
      <c r="B9" s="10" t="s">
        <v>14</v>
      </c>
    </row>
    <row r="10" spans="2:10" ht="15.6" customHeight="1" x14ac:dyDescent="0.35">
      <c r="B10" s="22">
        <v>2025</v>
      </c>
      <c r="C10" t="s">
        <v>28</v>
      </c>
    </row>
    <row r="11" spans="2:10" ht="15.6" customHeight="1" x14ac:dyDescent="0.6">
      <c r="B11" s="3"/>
    </row>
    <row r="12" spans="2:10" ht="15.6" customHeight="1" x14ac:dyDescent="0.6">
      <c r="B12" s="3"/>
    </row>
    <row r="13" spans="2:10" ht="15.6" customHeight="1" x14ac:dyDescent="0.6">
      <c r="B13" s="3"/>
    </row>
    <row r="14" spans="2:10" ht="15.6" customHeight="1" x14ac:dyDescent="0.6">
      <c r="B14" s="3"/>
    </row>
    <row r="15" spans="2:10" ht="15.6" customHeight="1" x14ac:dyDescent="0.6">
      <c r="B15" s="3"/>
    </row>
    <row r="16" spans="2:10" ht="15.6" customHeight="1" x14ac:dyDescent="0.6">
      <c r="B16" s="3"/>
    </row>
    <row r="17" spans="2:2" ht="15.6" customHeight="1" x14ac:dyDescent="0.6">
      <c r="B17" s="3"/>
    </row>
    <row r="18" spans="2:2" ht="15.6" customHeight="1" x14ac:dyDescent="0.6">
      <c r="B18" s="3"/>
    </row>
    <row r="19" spans="2:2" ht="15.6" customHeight="1" x14ac:dyDescent="0.6">
      <c r="B19" s="3"/>
    </row>
    <row r="20" spans="2:2" ht="15.6" customHeight="1" x14ac:dyDescent="0.6">
      <c r="B20" s="3"/>
    </row>
    <row r="21" spans="2:2" ht="15.6" customHeight="1" x14ac:dyDescent="0.6">
      <c r="B21" s="3"/>
    </row>
    <row r="22" spans="2:2" ht="15.6" customHeight="1" x14ac:dyDescent="0.6">
      <c r="B22" s="3"/>
    </row>
    <row r="23" spans="2:2" ht="15.6" customHeight="1" x14ac:dyDescent="0.6">
      <c r="B23" s="3"/>
    </row>
    <row r="24" spans="2:2" ht="15.6" customHeight="1" x14ac:dyDescent="0.6">
      <c r="B24" s="3"/>
    </row>
    <row r="25" spans="2:2" ht="15.6" customHeight="1" x14ac:dyDescent="0.6">
      <c r="B25" s="3"/>
    </row>
    <row r="26" spans="2:2" ht="15.6" customHeight="1" x14ac:dyDescent="0.6">
      <c r="B26" s="3"/>
    </row>
    <row r="27" spans="2:2" ht="15.6" customHeight="1" x14ac:dyDescent="0.6">
      <c r="B27" s="3"/>
    </row>
    <row r="28" spans="2:2" ht="15.6" customHeight="1" x14ac:dyDescent="0.6">
      <c r="B28" s="3"/>
    </row>
    <row r="29" spans="2:2" ht="15.6" customHeight="1" x14ac:dyDescent="0.6">
      <c r="B29" s="3"/>
    </row>
    <row r="30" spans="2:2" ht="15.6" customHeight="1" x14ac:dyDescent="0.6">
      <c r="B30" s="3"/>
    </row>
    <row r="31" spans="2:2" ht="15.6" customHeight="1" x14ac:dyDescent="0.6">
      <c r="B31" s="3"/>
    </row>
    <row r="32" spans="2:2" ht="15.6" customHeight="1" x14ac:dyDescent="0.6">
      <c r="B32" s="3"/>
    </row>
    <row r="33" spans="2:19" ht="19.8" x14ac:dyDescent="0.45">
      <c r="B33" s="4" t="s">
        <v>113</v>
      </c>
    </row>
    <row r="35" spans="2:19" x14ac:dyDescent="0.35">
      <c r="B35" s="7" t="s">
        <v>91</v>
      </c>
      <c r="C35" s="1">
        <v>2011</v>
      </c>
      <c r="D35" s="1">
        <v>2012</v>
      </c>
      <c r="E35" s="1">
        <v>2013</v>
      </c>
      <c r="F35" s="1">
        <v>2014</v>
      </c>
      <c r="G35" s="1">
        <v>2015</v>
      </c>
      <c r="H35" s="1">
        <v>2016</v>
      </c>
      <c r="I35" s="1">
        <v>2017</v>
      </c>
      <c r="J35" s="10">
        <v>2018</v>
      </c>
      <c r="K35" s="10">
        <v>2019</v>
      </c>
      <c r="L35" s="10">
        <v>2020</v>
      </c>
      <c r="M35" s="10">
        <v>2021</v>
      </c>
      <c r="N35" s="10">
        <v>2022</v>
      </c>
      <c r="O35" s="10">
        <v>2023</v>
      </c>
      <c r="P35" s="10">
        <v>2024</v>
      </c>
      <c r="Q35" s="10">
        <v>2025</v>
      </c>
      <c r="R35" s="16"/>
      <c r="S35" s="14">
        <f>B10</f>
        <v>2025</v>
      </c>
    </row>
    <row r="36" spans="2:19" x14ac:dyDescent="0.35">
      <c r="B36" s="9" t="s">
        <v>29</v>
      </c>
      <c r="C36" s="11">
        <v>5140</v>
      </c>
      <c r="D36" s="12">
        <v>5274</v>
      </c>
      <c r="E36" s="12">
        <v>5291</v>
      </c>
      <c r="F36" s="12">
        <v>5282</v>
      </c>
      <c r="G36" s="12">
        <v>5195</v>
      </c>
      <c r="H36" s="12">
        <v>5358</v>
      </c>
      <c r="I36" s="12">
        <v>5186</v>
      </c>
      <c r="J36" s="13">
        <v>5007</v>
      </c>
      <c r="K36" s="13">
        <v>4909</v>
      </c>
      <c r="L36" s="13">
        <v>4716</v>
      </c>
      <c r="M36" s="13">
        <v>4592</v>
      </c>
      <c r="N36" s="13">
        <v>4436</v>
      </c>
      <c r="O36" s="13">
        <v>4317</v>
      </c>
      <c r="P36" s="13">
        <v>4172</v>
      </c>
      <c r="Q36" s="13">
        <v>4071</v>
      </c>
      <c r="R36" s="15"/>
      <c r="S36" s="14">
        <f t="shared" ref="S36:S53" si="0">INDEX($C36:$Q36,1,MATCH($S$35,$C$35:$Q$35,0))</f>
        <v>4071</v>
      </c>
    </row>
    <row r="37" spans="2:19" x14ac:dyDescent="0.35">
      <c r="B37" s="9" t="s">
        <v>30</v>
      </c>
      <c r="C37" s="11">
        <v>4858</v>
      </c>
      <c r="D37" s="12">
        <v>4951</v>
      </c>
      <c r="E37" s="12">
        <v>4990</v>
      </c>
      <c r="F37" s="12">
        <v>5039</v>
      </c>
      <c r="G37" s="12">
        <v>5176</v>
      </c>
      <c r="H37" s="12">
        <v>5280</v>
      </c>
      <c r="I37" s="12">
        <v>5381</v>
      </c>
      <c r="J37" s="13">
        <v>5388</v>
      </c>
      <c r="K37" s="13">
        <v>5393</v>
      </c>
      <c r="L37" s="13">
        <v>5362</v>
      </c>
      <c r="M37" s="13">
        <v>5313</v>
      </c>
      <c r="N37" s="13">
        <v>5077</v>
      </c>
      <c r="O37" s="13">
        <v>4974</v>
      </c>
      <c r="P37" s="13">
        <v>4848</v>
      </c>
      <c r="Q37" s="13">
        <v>4692</v>
      </c>
      <c r="R37" s="15"/>
      <c r="S37" s="14">
        <f t="shared" si="0"/>
        <v>4692</v>
      </c>
    </row>
    <row r="38" spans="2:19" x14ac:dyDescent="0.35">
      <c r="B38" s="9" t="s">
        <v>31</v>
      </c>
      <c r="C38" s="11">
        <v>5178</v>
      </c>
      <c r="D38" s="12">
        <v>5031</v>
      </c>
      <c r="E38" s="12">
        <v>4973</v>
      </c>
      <c r="F38" s="12">
        <v>4917</v>
      </c>
      <c r="G38" s="12">
        <v>4983</v>
      </c>
      <c r="H38" s="12">
        <v>5018</v>
      </c>
      <c r="I38" s="12">
        <v>5101</v>
      </c>
      <c r="J38" s="13">
        <v>5152</v>
      </c>
      <c r="K38" s="13">
        <v>5198</v>
      </c>
      <c r="L38" s="13">
        <v>5290</v>
      </c>
      <c r="M38" s="13">
        <v>5326</v>
      </c>
      <c r="N38" s="13">
        <v>5409</v>
      </c>
      <c r="O38" s="13">
        <v>5380</v>
      </c>
      <c r="P38" s="13">
        <v>5378</v>
      </c>
      <c r="Q38" s="13">
        <v>5377</v>
      </c>
      <c r="R38" s="15"/>
      <c r="S38" s="14">
        <f t="shared" si="0"/>
        <v>5377</v>
      </c>
    </row>
    <row r="39" spans="2:19" x14ac:dyDescent="0.35">
      <c r="B39" s="9" t="s">
        <v>32</v>
      </c>
      <c r="C39" s="11">
        <v>5558</v>
      </c>
      <c r="D39" s="12">
        <v>5532</v>
      </c>
      <c r="E39" s="12">
        <v>5605</v>
      </c>
      <c r="F39" s="12">
        <v>5540</v>
      </c>
      <c r="G39" s="12">
        <v>5449</v>
      </c>
      <c r="H39" s="12">
        <v>5320</v>
      </c>
      <c r="I39" s="12">
        <v>5189</v>
      </c>
      <c r="J39" s="13">
        <v>5173</v>
      </c>
      <c r="K39" s="13">
        <v>5113</v>
      </c>
      <c r="L39" s="13">
        <v>5140</v>
      </c>
      <c r="M39" s="13">
        <v>5091</v>
      </c>
      <c r="N39" s="13">
        <v>5183</v>
      </c>
      <c r="O39" s="13">
        <v>5234</v>
      </c>
      <c r="P39" s="13">
        <v>5252</v>
      </c>
      <c r="Q39" s="13">
        <v>5344</v>
      </c>
      <c r="R39" s="15"/>
      <c r="S39" s="14">
        <f t="shared" si="0"/>
        <v>5344</v>
      </c>
    </row>
    <row r="40" spans="2:19" x14ac:dyDescent="0.35">
      <c r="B40" s="9" t="s">
        <v>33</v>
      </c>
      <c r="C40" s="11">
        <v>5868</v>
      </c>
      <c r="D40" s="12">
        <v>5886</v>
      </c>
      <c r="E40" s="12">
        <v>5784</v>
      </c>
      <c r="F40" s="12">
        <v>5811</v>
      </c>
      <c r="G40" s="12">
        <v>5805</v>
      </c>
      <c r="H40" s="12">
        <v>5901</v>
      </c>
      <c r="I40" s="12">
        <v>5792</v>
      </c>
      <c r="J40" s="13">
        <v>5843</v>
      </c>
      <c r="K40" s="13">
        <v>5749</v>
      </c>
      <c r="L40" s="13">
        <v>5598</v>
      </c>
      <c r="M40" s="13">
        <v>5360</v>
      </c>
      <c r="N40" s="13">
        <v>5121</v>
      </c>
      <c r="O40" s="13">
        <v>5073</v>
      </c>
      <c r="P40" s="13">
        <v>5118</v>
      </c>
      <c r="Q40" s="13">
        <v>5124</v>
      </c>
      <c r="R40" s="15"/>
      <c r="S40" s="14">
        <f t="shared" si="0"/>
        <v>5124</v>
      </c>
    </row>
    <row r="41" spans="2:19" x14ac:dyDescent="0.35">
      <c r="B41" s="9" t="s">
        <v>34</v>
      </c>
      <c r="C41" s="11">
        <v>6429</v>
      </c>
      <c r="D41" s="12">
        <v>6339</v>
      </c>
      <c r="E41" s="12">
        <v>6309</v>
      </c>
      <c r="F41" s="12">
        <v>6234</v>
      </c>
      <c r="G41" s="12">
        <v>6365</v>
      </c>
      <c r="H41" s="12">
        <v>6429</v>
      </c>
      <c r="I41" s="12">
        <v>6293</v>
      </c>
      <c r="J41" s="13">
        <v>6192</v>
      </c>
      <c r="K41" s="13">
        <v>6130</v>
      </c>
      <c r="L41" s="13">
        <v>5995</v>
      </c>
      <c r="M41" s="13">
        <v>5961</v>
      </c>
      <c r="N41" s="13">
        <v>6033</v>
      </c>
      <c r="O41" s="13">
        <v>5973</v>
      </c>
      <c r="P41" s="13">
        <v>5868</v>
      </c>
      <c r="Q41" s="13">
        <v>5605</v>
      </c>
      <c r="R41" s="15"/>
      <c r="S41" s="14">
        <f t="shared" si="0"/>
        <v>5605</v>
      </c>
    </row>
    <row r="42" spans="2:19" x14ac:dyDescent="0.35">
      <c r="B42" s="8" t="s">
        <v>35</v>
      </c>
      <c r="C42" s="13">
        <v>7229</v>
      </c>
      <c r="D42" s="13">
        <v>7212</v>
      </c>
      <c r="E42" s="13">
        <v>7300</v>
      </c>
      <c r="F42" s="13">
        <v>7293</v>
      </c>
      <c r="G42" s="13">
        <v>7296</v>
      </c>
      <c r="H42" s="13">
        <v>7224</v>
      </c>
      <c r="I42" s="13">
        <v>7115</v>
      </c>
      <c r="J42" s="13">
        <v>7017</v>
      </c>
      <c r="K42" s="13">
        <v>6759</v>
      </c>
      <c r="L42" s="13">
        <v>6756</v>
      </c>
      <c r="M42" s="13">
        <v>6684</v>
      </c>
      <c r="N42" s="13">
        <v>6734</v>
      </c>
      <c r="O42" s="13">
        <v>6838</v>
      </c>
      <c r="P42" s="13">
        <v>6958</v>
      </c>
      <c r="Q42" s="13">
        <v>6824</v>
      </c>
      <c r="R42" s="15"/>
      <c r="S42" s="14">
        <f t="shared" si="0"/>
        <v>6824</v>
      </c>
    </row>
    <row r="43" spans="2:19" x14ac:dyDescent="0.35">
      <c r="B43" s="8" t="s">
        <v>36</v>
      </c>
      <c r="C43" s="13">
        <v>7055</v>
      </c>
      <c r="D43" s="13">
        <v>7117</v>
      </c>
      <c r="E43" s="13">
        <v>7112</v>
      </c>
      <c r="F43" s="13">
        <v>7258</v>
      </c>
      <c r="G43" s="13">
        <v>7437</v>
      </c>
      <c r="H43" s="13">
        <v>7658</v>
      </c>
      <c r="I43" s="13">
        <v>7721</v>
      </c>
      <c r="J43" s="13">
        <v>7836</v>
      </c>
      <c r="K43" s="13">
        <v>7750</v>
      </c>
      <c r="L43" s="13">
        <v>7557</v>
      </c>
      <c r="M43" s="13">
        <v>7336</v>
      </c>
      <c r="N43" s="13">
        <v>7347</v>
      </c>
      <c r="O43" s="13">
        <v>7364</v>
      </c>
      <c r="P43" s="13">
        <v>7312</v>
      </c>
      <c r="Q43" s="13">
        <v>7362</v>
      </c>
      <c r="R43" s="15"/>
      <c r="S43" s="14">
        <f t="shared" si="0"/>
        <v>7362</v>
      </c>
    </row>
    <row r="44" spans="2:19" x14ac:dyDescent="0.35">
      <c r="B44" s="8" t="s">
        <v>37</v>
      </c>
      <c r="C44" s="13">
        <v>8222</v>
      </c>
      <c r="D44" s="13">
        <v>7991</v>
      </c>
      <c r="E44" s="13">
        <v>7737</v>
      </c>
      <c r="F44" s="13">
        <v>7537</v>
      </c>
      <c r="G44" s="13">
        <v>7491</v>
      </c>
      <c r="H44" s="13">
        <v>7388</v>
      </c>
      <c r="I44" s="13">
        <v>7432</v>
      </c>
      <c r="J44" s="13">
        <v>7396</v>
      </c>
      <c r="K44" s="13">
        <v>7485</v>
      </c>
      <c r="L44" s="13">
        <v>7580</v>
      </c>
      <c r="M44" s="13">
        <v>7730</v>
      </c>
      <c r="N44" s="13">
        <v>7722</v>
      </c>
      <c r="O44" s="13">
        <v>7901</v>
      </c>
      <c r="P44" s="13">
        <v>7938</v>
      </c>
      <c r="Q44" s="13">
        <v>7823</v>
      </c>
      <c r="R44" s="15"/>
      <c r="S44" s="14">
        <f t="shared" si="0"/>
        <v>7823</v>
      </c>
    </row>
    <row r="45" spans="2:19" x14ac:dyDescent="0.35">
      <c r="B45" s="8" t="s">
        <v>38</v>
      </c>
      <c r="C45" s="13">
        <v>8472</v>
      </c>
      <c r="D45" s="13">
        <v>8534</v>
      </c>
      <c r="E45" s="13">
        <v>8582</v>
      </c>
      <c r="F45" s="13">
        <v>8516</v>
      </c>
      <c r="G45" s="13">
        <v>8437</v>
      </c>
      <c r="H45" s="13">
        <v>8387</v>
      </c>
      <c r="I45" s="13">
        <v>8200</v>
      </c>
      <c r="J45" s="13">
        <v>7984</v>
      </c>
      <c r="K45" s="13">
        <v>7776</v>
      </c>
      <c r="L45" s="13">
        <v>7631</v>
      </c>
      <c r="M45" s="13">
        <v>7391</v>
      </c>
      <c r="N45" s="13">
        <v>7388</v>
      </c>
      <c r="O45" s="13">
        <v>7433</v>
      </c>
      <c r="P45" s="13">
        <v>7523</v>
      </c>
      <c r="Q45" s="13">
        <v>7615</v>
      </c>
      <c r="R45" s="15"/>
      <c r="S45" s="14">
        <f t="shared" si="0"/>
        <v>7615</v>
      </c>
    </row>
    <row r="46" spans="2:19" x14ac:dyDescent="0.35">
      <c r="B46" s="8" t="s">
        <v>39</v>
      </c>
      <c r="C46" s="13">
        <v>7264</v>
      </c>
      <c r="D46" s="13">
        <v>7465</v>
      </c>
      <c r="E46" s="13">
        <v>7633</v>
      </c>
      <c r="F46" s="13">
        <v>7929</v>
      </c>
      <c r="G46" s="13">
        <v>8185</v>
      </c>
      <c r="H46" s="13">
        <v>8435</v>
      </c>
      <c r="I46" s="13">
        <v>8533</v>
      </c>
      <c r="J46" s="13">
        <v>8624</v>
      </c>
      <c r="K46" s="13">
        <v>8526</v>
      </c>
      <c r="L46" s="13">
        <v>8453</v>
      </c>
      <c r="M46" s="13">
        <v>8310</v>
      </c>
      <c r="N46" s="13">
        <v>8102</v>
      </c>
      <c r="O46" s="13">
        <v>7908</v>
      </c>
      <c r="P46" s="13">
        <v>7718</v>
      </c>
      <c r="Q46" s="13">
        <v>7546</v>
      </c>
      <c r="R46" s="15"/>
      <c r="S46" s="14">
        <f t="shared" si="0"/>
        <v>7546</v>
      </c>
    </row>
    <row r="47" spans="2:19" x14ac:dyDescent="0.35">
      <c r="B47" s="8" t="s">
        <v>40</v>
      </c>
      <c r="C47" s="13">
        <v>6113</v>
      </c>
      <c r="D47" s="13">
        <v>6249</v>
      </c>
      <c r="E47" s="13">
        <v>6494</v>
      </c>
      <c r="F47" s="13">
        <v>6673</v>
      </c>
      <c r="G47" s="13">
        <v>6912</v>
      </c>
      <c r="H47" s="13">
        <v>7062</v>
      </c>
      <c r="I47" s="13">
        <v>7298</v>
      </c>
      <c r="J47" s="13">
        <v>7490</v>
      </c>
      <c r="K47" s="13">
        <v>7775</v>
      </c>
      <c r="L47" s="13">
        <v>8036</v>
      </c>
      <c r="M47" s="13">
        <v>8178</v>
      </c>
      <c r="N47" s="13">
        <v>8258</v>
      </c>
      <c r="O47" s="13">
        <v>8343</v>
      </c>
      <c r="P47" s="13">
        <v>8319</v>
      </c>
      <c r="Q47" s="13">
        <v>8259</v>
      </c>
      <c r="R47" s="15"/>
      <c r="S47" s="14">
        <f t="shared" si="0"/>
        <v>8259</v>
      </c>
    </row>
    <row r="48" spans="2:19" x14ac:dyDescent="0.35">
      <c r="B48" s="8" t="s">
        <v>41</v>
      </c>
      <c r="C48" s="13">
        <v>5633</v>
      </c>
      <c r="D48" s="13">
        <v>5569</v>
      </c>
      <c r="E48" s="13">
        <v>5575</v>
      </c>
      <c r="F48" s="13">
        <v>5637</v>
      </c>
      <c r="G48" s="13">
        <v>5661</v>
      </c>
      <c r="H48" s="13">
        <v>5739</v>
      </c>
      <c r="I48" s="13">
        <v>5928</v>
      </c>
      <c r="J48" s="13">
        <v>6194</v>
      </c>
      <c r="K48" s="13">
        <v>6320</v>
      </c>
      <c r="L48" s="13">
        <v>6540</v>
      </c>
      <c r="M48" s="13">
        <v>6655</v>
      </c>
      <c r="N48" s="13">
        <v>6872</v>
      </c>
      <c r="O48" s="13">
        <v>7110</v>
      </c>
      <c r="P48" s="13">
        <v>7421</v>
      </c>
      <c r="Q48" s="13">
        <v>7647</v>
      </c>
      <c r="R48" s="15"/>
      <c r="S48" s="14">
        <f t="shared" si="0"/>
        <v>7647</v>
      </c>
    </row>
    <row r="49" spans="2:19" x14ac:dyDescent="0.35">
      <c r="B49" s="8" t="s">
        <v>42</v>
      </c>
      <c r="C49" s="13">
        <v>4339</v>
      </c>
      <c r="D49" s="13">
        <v>4744</v>
      </c>
      <c r="E49" s="13">
        <v>4978</v>
      </c>
      <c r="F49" s="13">
        <v>5062</v>
      </c>
      <c r="G49" s="13">
        <v>5261</v>
      </c>
      <c r="H49" s="13">
        <v>5296</v>
      </c>
      <c r="I49" s="13">
        <v>5245</v>
      </c>
      <c r="J49" s="13">
        <v>5231</v>
      </c>
      <c r="K49" s="13">
        <v>5291</v>
      </c>
      <c r="L49" s="13">
        <v>5309</v>
      </c>
      <c r="M49" s="13">
        <v>5368</v>
      </c>
      <c r="N49" s="13">
        <v>5497</v>
      </c>
      <c r="O49" s="13">
        <v>5763</v>
      </c>
      <c r="P49" s="13">
        <v>5912</v>
      </c>
      <c r="Q49" s="13">
        <v>6155</v>
      </c>
      <c r="R49" s="15"/>
      <c r="S49" s="14">
        <f t="shared" si="0"/>
        <v>6155</v>
      </c>
    </row>
    <row r="50" spans="2:19" x14ac:dyDescent="0.35">
      <c r="B50" s="8" t="s">
        <v>43</v>
      </c>
      <c r="C50" s="13">
        <v>3592</v>
      </c>
      <c r="D50" s="13">
        <v>3558</v>
      </c>
      <c r="E50" s="13">
        <v>3585</v>
      </c>
      <c r="F50" s="13">
        <v>3704</v>
      </c>
      <c r="G50" s="13">
        <v>3708</v>
      </c>
      <c r="H50" s="13">
        <v>4019</v>
      </c>
      <c r="I50" s="13">
        <v>4382</v>
      </c>
      <c r="J50" s="13">
        <v>4616</v>
      </c>
      <c r="K50" s="13">
        <v>4665</v>
      </c>
      <c r="L50" s="13">
        <v>4852</v>
      </c>
      <c r="M50" s="13">
        <v>4865</v>
      </c>
      <c r="N50" s="13">
        <v>4763</v>
      </c>
      <c r="O50" s="13">
        <v>4752</v>
      </c>
      <c r="P50" s="13">
        <v>4808</v>
      </c>
      <c r="Q50" s="13">
        <v>4828</v>
      </c>
      <c r="R50" s="15"/>
      <c r="S50" s="14">
        <f t="shared" si="0"/>
        <v>4828</v>
      </c>
    </row>
    <row r="51" spans="2:19" x14ac:dyDescent="0.35">
      <c r="B51" s="8" t="s">
        <v>44</v>
      </c>
      <c r="C51" s="13">
        <v>2963</v>
      </c>
      <c r="D51" s="13">
        <v>3072</v>
      </c>
      <c r="E51" s="13">
        <v>3150</v>
      </c>
      <c r="F51" s="13">
        <v>3225</v>
      </c>
      <c r="G51" s="13">
        <v>3304</v>
      </c>
      <c r="H51" s="13">
        <v>3247</v>
      </c>
      <c r="I51" s="13">
        <v>3194</v>
      </c>
      <c r="J51" s="13">
        <v>3190</v>
      </c>
      <c r="K51" s="13">
        <v>3299</v>
      </c>
      <c r="L51" s="13">
        <v>3330</v>
      </c>
      <c r="M51" s="13">
        <v>3610</v>
      </c>
      <c r="N51" s="13">
        <v>3915</v>
      </c>
      <c r="O51" s="13">
        <v>4094</v>
      </c>
      <c r="P51" s="13">
        <v>4184</v>
      </c>
      <c r="Q51" s="13">
        <v>4365</v>
      </c>
      <c r="R51" s="15"/>
      <c r="S51" s="14">
        <f t="shared" si="0"/>
        <v>4365</v>
      </c>
    </row>
    <row r="52" spans="2:19" x14ac:dyDescent="0.35">
      <c r="B52" s="8" t="s">
        <v>45</v>
      </c>
      <c r="C52" s="13">
        <v>2036</v>
      </c>
      <c r="D52" s="13">
        <v>2082</v>
      </c>
      <c r="E52" s="13">
        <v>2178</v>
      </c>
      <c r="F52" s="13">
        <v>2296</v>
      </c>
      <c r="G52" s="13">
        <v>2354</v>
      </c>
      <c r="H52" s="13">
        <v>2425</v>
      </c>
      <c r="I52" s="13">
        <v>2525</v>
      </c>
      <c r="J52" s="13">
        <v>2584</v>
      </c>
      <c r="K52" s="13">
        <v>2652</v>
      </c>
      <c r="L52" s="13">
        <v>2737</v>
      </c>
      <c r="M52" s="13">
        <v>2696</v>
      </c>
      <c r="N52" s="13">
        <v>2647</v>
      </c>
      <c r="O52" s="13">
        <v>2672</v>
      </c>
      <c r="P52" s="13">
        <v>2764</v>
      </c>
      <c r="Q52" s="13">
        <v>2762</v>
      </c>
      <c r="R52" s="15"/>
      <c r="S52" s="14">
        <f t="shared" si="0"/>
        <v>2762</v>
      </c>
    </row>
    <row r="53" spans="2:19" x14ac:dyDescent="0.35">
      <c r="B53" s="8" t="s">
        <v>89</v>
      </c>
      <c r="C53" s="13">
        <v>1954</v>
      </c>
      <c r="D53" s="13">
        <v>1954</v>
      </c>
      <c r="E53" s="13">
        <v>2025</v>
      </c>
      <c r="F53" s="13">
        <v>2105</v>
      </c>
      <c r="G53" s="13">
        <v>2193</v>
      </c>
      <c r="H53" s="13">
        <v>2256</v>
      </c>
      <c r="I53" s="13">
        <v>2285</v>
      </c>
      <c r="J53" s="13">
        <v>2374</v>
      </c>
      <c r="K53" s="13">
        <v>2488</v>
      </c>
      <c r="L53" s="13">
        <v>2603</v>
      </c>
      <c r="M53" s="13">
        <v>2723</v>
      </c>
      <c r="N53" s="13">
        <v>2799</v>
      </c>
      <c r="O53" s="13">
        <v>2896</v>
      </c>
      <c r="P53" s="13">
        <v>3011</v>
      </c>
      <c r="Q53" s="13">
        <v>3087</v>
      </c>
      <c r="R53" s="15"/>
      <c r="S53" s="14">
        <f t="shared" si="0"/>
        <v>3087</v>
      </c>
    </row>
    <row r="54" spans="2:19" x14ac:dyDescent="0.35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4"/>
    </row>
    <row r="55" spans="2:19" ht="19.8" x14ac:dyDescent="0.45">
      <c r="B55" s="4" t="s">
        <v>114</v>
      </c>
      <c r="R55" s="15"/>
      <c r="S55" s="14"/>
    </row>
    <row r="56" spans="2:19" x14ac:dyDescent="0.35">
      <c r="R56" s="15"/>
      <c r="S56" s="14"/>
    </row>
    <row r="57" spans="2:19" x14ac:dyDescent="0.35">
      <c r="B57" s="7" t="s">
        <v>46</v>
      </c>
      <c r="C57" s="7">
        <v>2011</v>
      </c>
      <c r="D57" s="1">
        <v>2012</v>
      </c>
      <c r="E57" s="1">
        <v>2013</v>
      </c>
      <c r="F57" s="1">
        <v>2014</v>
      </c>
      <c r="G57" s="1">
        <v>2015</v>
      </c>
      <c r="H57" s="1">
        <v>2016</v>
      </c>
      <c r="I57" s="1">
        <v>2017</v>
      </c>
      <c r="J57" s="10">
        <v>2018</v>
      </c>
      <c r="K57" s="10">
        <v>2019</v>
      </c>
      <c r="L57" s="10">
        <v>2020</v>
      </c>
      <c r="M57" s="10">
        <v>2021</v>
      </c>
      <c r="N57" s="10">
        <v>2022</v>
      </c>
      <c r="O57" s="10">
        <v>2023</v>
      </c>
      <c r="P57" s="10">
        <v>2024</v>
      </c>
      <c r="Q57" s="10">
        <v>2025</v>
      </c>
      <c r="R57" s="15"/>
      <c r="S57" s="14"/>
    </row>
    <row r="58" spans="2:19" x14ac:dyDescent="0.35">
      <c r="B58" s="9" t="s">
        <v>29</v>
      </c>
      <c r="C58" s="11">
        <v>2554</v>
      </c>
      <c r="D58" s="12">
        <v>2633</v>
      </c>
      <c r="E58" s="12">
        <v>2674</v>
      </c>
      <c r="F58" s="12">
        <v>2664</v>
      </c>
      <c r="G58" s="12">
        <v>2643</v>
      </c>
      <c r="H58" s="12">
        <v>2728</v>
      </c>
      <c r="I58" s="12">
        <v>2657</v>
      </c>
      <c r="J58" s="13">
        <v>2535</v>
      </c>
      <c r="K58" s="13">
        <v>2555</v>
      </c>
      <c r="L58" s="13">
        <v>2459</v>
      </c>
      <c r="M58" s="13">
        <v>2406</v>
      </c>
      <c r="N58" s="13">
        <v>2340</v>
      </c>
      <c r="O58" s="13">
        <v>2310</v>
      </c>
      <c r="P58" s="13">
        <v>2206</v>
      </c>
      <c r="Q58" s="13">
        <v>2149</v>
      </c>
      <c r="R58" s="15"/>
      <c r="S58" s="14">
        <f t="shared" ref="S58:S75" si="1">-INDEX($C58:$Q58,1,MATCH($S$35,$C$35:$Q$35,0))</f>
        <v>-2149</v>
      </c>
    </row>
    <row r="59" spans="2:19" x14ac:dyDescent="0.35">
      <c r="B59" s="9" t="s">
        <v>30</v>
      </c>
      <c r="C59" s="11">
        <v>2438</v>
      </c>
      <c r="D59" s="12">
        <v>2499</v>
      </c>
      <c r="E59" s="12">
        <v>2482</v>
      </c>
      <c r="F59" s="12">
        <v>2499</v>
      </c>
      <c r="G59" s="12">
        <v>2550</v>
      </c>
      <c r="H59" s="12">
        <v>2615</v>
      </c>
      <c r="I59" s="12">
        <v>2677</v>
      </c>
      <c r="J59" s="13">
        <v>2717</v>
      </c>
      <c r="K59" s="13">
        <v>2696</v>
      </c>
      <c r="L59" s="13">
        <v>2709</v>
      </c>
      <c r="M59" s="13">
        <v>2686</v>
      </c>
      <c r="N59" s="13">
        <v>2598</v>
      </c>
      <c r="O59" s="13">
        <v>2543</v>
      </c>
      <c r="P59" s="13">
        <v>2516</v>
      </c>
      <c r="Q59" s="13">
        <v>2431</v>
      </c>
      <c r="R59" s="15"/>
      <c r="S59" s="14">
        <f t="shared" si="1"/>
        <v>-2431</v>
      </c>
    </row>
    <row r="60" spans="2:19" x14ac:dyDescent="0.35">
      <c r="B60" s="9" t="s">
        <v>31</v>
      </c>
      <c r="C60" s="11">
        <v>2671</v>
      </c>
      <c r="D60" s="12">
        <v>2544</v>
      </c>
      <c r="E60" s="12">
        <v>2537</v>
      </c>
      <c r="F60" s="12">
        <v>2489</v>
      </c>
      <c r="G60" s="12">
        <v>2517</v>
      </c>
      <c r="H60" s="12">
        <v>2515</v>
      </c>
      <c r="I60" s="12">
        <v>2569</v>
      </c>
      <c r="J60" s="13">
        <v>2546</v>
      </c>
      <c r="K60" s="13">
        <v>2570</v>
      </c>
      <c r="L60" s="13">
        <v>2610</v>
      </c>
      <c r="M60" s="13">
        <v>2636</v>
      </c>
      <c r="N60" s="13">
        <v>2691</v>
      </c>
      <c r="O60" s="13">
        <v>2700</v>
      </c>
      <c r="P60" s="13">
        <v>2698</v>
      </c>
      <c r="Q60" s="13">
        <v>2710</v>
      </c>
      <c r="R60" s="15"/>
      <c r="S60" s="14">
        <f t="shared" si="1"/>
        <v>-2710</v>
      </c>
    </row>
    <row r="61" spans="2:19" x14ac:dyDescent="0.35">
      <c r="B61" s="9" t="s">
        <v>32</v>
      </c>
      <c r="C61" s="11">
        <v>2890</v>
      </c>
      <c r="D61" s="12">
        <v>2889</v>
      </c>
      <c r="E61" s="12">
        <v>2895</v>
      </c>
      <c r="F61" s="12">
        <v>2879</v>
      </c>
      <c r="G61" s="12">
        <v>2792</v>
      </c>
      <c r="H61" s="12">
        <v>2719</v>
      </c>
      <c r="I61" s="12">
        <v>2619</v>
      </c>
      <c r="J61" s="13">
        <v>2641</v>
      </c>
      <c r="K61" s="13">
        <v>2595</v>
      </c>
      <c r="L61" s="13">
        <v>2610</v>
      </c>
      <c r="M61" s="13">
        <v>2556</v>
      </c>
      <c r="N61" s="13">
        <v>2601</v>
      </c>
      <c r="O61" s="13">
        <v>2594</v>
      </c>
      <c r="P61" s="13">
        <v>2608</v>
      </c>
      <c r="Q61" s="13">
        <v>2649</v>
      </c>
      <c r="R61" s="15"/>
      <c r="S61" s="14">
        <f t="shared" si="1"/>
        <v>-2649</v>
      </c>
    </row>
    <row r="62" spans="2:19" x14ac:dyDescent="0.35">
      <c r="B62" s="9" t="s">
        <v>33</v>
      </c>
      <c r="C62" s="11">
        <v>2964</v>
      </c>
      <c r="D62" s="12">
        <v>2967</v>
      </c>
      <c r="E62" s="12">
        <v>2940</v>
      </c>
      <c r="F62" s="12">
        <v>2977</v>
      </c>
      <c r="G62" s="12">
        <v>3006</v>
      </c>
      <c r="H62" s="12">
        <v>3074</v>
      </c>
      <c r="I62" s="12">
        <v>3009</v>
      </c>
      <c r="J62" s="13">
        <v>3034</v>
      </c>
      <c r="K62" s="13">
        <v>2997</v>
      </c>
      <c r="L62" s="13">
        <v>2887</v>
      </c>
      <c r="M62" s="13">
        <v>2779</v>
      </c>
      <c r="N62" s="13">
        <v>2596</v>
      </c>
      <c r="O62" s="13">
        <v>2600</v>
      </c>
      <c r="P62" s="13">
        <v>2633</v>
      </c>
      <c r="Q62" s="13">
        <v>2641</v>
      </c>
      <c r="R62" s="15"/>
      <c r="S62" s="14">
        <f t="shared" si="1"/>
        <v>-2641</v>
      </c>
    </row>
    <row r="63" spans="2:19" x14ac:dyDescent="0.35">
      <c r="B63" s="9" t="s">
        <v>34</v>
      </c>
      <c r="C63" s="11">
        <v>3222</v>
      </c>
      <c r="D63" s="12">
        <v>3196</v>
      </c>
      <c r="E63" s="12">
        <v>3193</v>
      </c>
      <c r="F63" s="12">
        <v>3156</v>
      </c>
      <c r="G63" s="12">
        <v>3218</v>
      </c>
      <c r="H63" s="12">
        <v>3272</v>
      </c>
      <c r="I63" s="12">
        <v>3175</v>
      </c>
      <c r="J63" s="13">
        <v>3119</v>
      </c>
      <c r="K63" s="13">
        <v>3098</v>
      </c>
      <c r="L63" s="13">
        <v>3026</v>
      </c>
      <c r="M63" s="13">
        <v>3057</v>
      </c>
      <c r="N63" s="13">
        <v>3111</v>
      </c>
      <c r="O63" s="13">
        <v>3058</v>
      </c>
      <c r="P63" s="13">
        <v>3053</v>
      </c>
      <c r="Q63" s="13">
        <v>2866</v>
      </c>
      <c r="R63" s="15"/>
      <c r="S63" s="14">
        <f t="shared" si="1"/>
        <v>-2866</v>
      </c>
    </row>
    <row r="64" spans="2:19" x14ac:dyDescent="0.35">
      <c r="B64" s="8" t="s">
        <v>35</v>
      </c>
      <c r="C64" s="13">
        <v>3596</v>
      </c>
      <c r="D64" s="13">
        <v>3596</v>
      </c>
      <c r="E64" s="13">
        <v>3638</v>
      </c>
      <c r="F64" s="13">
        <v>3640</v>
      </c>
      <c r="G64" s="13">
        <v>3685</v>
      </c>
      <c r="H64" s="13">
        <v>3661</v>
      </c>
      <c r="I64" s="13">
        <v>3612</v>
      </c>
      <c r="J64" s="13">
        <v>3565</v>
      </c>
      <c r="K64" s="13">
        <v>3416</v>
      </c>
      <c r="L64" s="13">
        <v>3396</v>
      </c>
      <c r="M64" s="13">
        <v>3356</v>
      </c>
      <c r="N64" s="13">
        <v>3377</v>
      </c>
      <c r="O64" s="13">
        <v>3472</v>
      </c>
      <c r="P64" s="13">
        <v>3558</v>
      </c>
      <c r="Q64" s="13">
        <v>3494</v>
      </c>
      <c r="R64" s="15"/>
      <c r="S64" s="14">
        <f t="shared" si="1"/>
        <v>-3494</v>
      </c>
    </row>
    <row r="65" spans="2:19" x14ac:dyDescent="0.35">
      <c r="B65" s="8" t="s">
        <v>36</v>
      </c>
      <c r="C65" s="13">
        <v>3543</v>
      </c>
      <c r="D65" s="13">
        <v>3598</v>
      </c>
      <c r="E65" s="13">
        <v>3595</v>
      </c>
      <c r="F65" s="13">
        <v>3666</v>
      </c>
      <c r="G65" s="13">
        <v>3752</v>
      </c>
      <c r="H65" s="13">
        <v>3834</v>
      </c>
      <c r="I65" s="13">
        <v>3892</v>
      </c>
      <c r="J65" s="13">
        <v>3937</v>
      </c>
      <c r="K65" s="13">
        <v>3882</v>
      </c>
      <c r="L65" s="13">
        <v>3817</v>
      </c>
      <c r="M65" s="13">
        <v>3742</v>
      </c>
      <c r="N65" s="13">
        <v>3763</v>
      </c>
      <c r="O65" s="13">
        <v>3739</v>
      </c>
      <c r="P65" s="13">
        <v>3730</v>
      </c>
      <c r="Q65" s="13">
        <v>3746</v>
      </c>
      <c r="R65" s="15"/>
      <c r="S65" s="14">
        <f t="shared" si="1"/>
        <v>-3746</v>
      </c>
    </row>
    <row r="66" spans="2:19" x14ac:dyDescent="0.35">
      <c r="B66" s="8" t="s">
        <v>37</v>
      </c>
      <c r="C66" s="13">
        <v>4105</v>
      </c>
      <c r="D66" s="13">
        <v>4017</v>
      </c>
      <c r="E66" s="13">
        <v>3846</v>
      </c>
      <c r="F66" s="13">
        <v>3773</v>
      </c>
      <c r="G66" s="13">
        <v>3775</v>
      </c>
      <c r="H66" s="13">
        <v>3736</v>
      </c>
      <c r="I66" s="13">
        <v>3768</v>
      </c>
      <c r="J66" s="13">
        <v>3767</v>
      </c>
      <c r="K66" s="13">
        <v>3769</v>
      </c>
      <c r="L66" s="13">
        <v>3815</v>
      </c>
      <c r="M66" s="13">
        <v>3856</v>
      </c>
      <c r="N66" s="13">
        <v>3883</v>
      </c>
      <c r="O66" s="13">
        <v>3974</v>
      </c>
      <c r="P66" s="13">
        <v>3988</v>
      </c>
      <c r="Q66" s="13">
        <v>3960</v>
      </c>
      <c r="R66" s="15"/>
      <c r="S66" s="14">
        <f t="shared" si="1"/>
        <v>-3960</v>
      </c>
    </row>
    <row r="67" spans="2:19" x14ac:dyDescent="0.35">
      <c r="B67" s="8" t="s">
        <v>38</v>
      </c>
      <c r="C67" s="13">
        <v>4244</v>
      </c>
      <c r="D67" s="13">
        <v>4254</v>
      </c>
      <c r="E67" s="13">
        <v>4319</v>
      </c>
      <c r="F67" s="13">
        <v>4265</v>
      </c>
      <c r="G67" s="13">
        <v>4223</v>
      </c>
      <c r="H67" s="13">
        <v>4232</v>
      </c>
      <c r="I67" s="13">
        <v>4171</v>
      </c>
      <c r="J67" s="13">
        <v>4022</v>
      </c>
      <c r="K67" s="13">
        <v>3923</v>
      </c>
      <c r="L67" s="13">
        <v>3826</v>
      </c>
      <c r="M67" s="13">
        <v>3721</v>
      </c>
      <c r="N67" s="13">
        <v>3744</v>
      </c>
      <c r="O67" s="13">
        <v>3753</v>
      </c>
      <c r="P67" s="13">
        <v>3782</v>
      </c>
      <c r="Q67" s="13">
        <v>3807</v>
      </c>
      <c r="R67" s="15"/>
      <c r="S67" s="14">
        <f t="shared" si="1"/>
        <v>-3807</v>
      </c>
    </row>
    <row r="68" spans="2:19" x14ac:dyDescent="0.35">
      <c r="B68" s="8" t="s">
        <v>39</v>
      </c>
      <c r="C68" s="13">
        <v>3582</v>
      </c>
      <c r="D68" s="13">
        <v>3699</v>
      </c>
      <c r="E68" s="13">
        <v>3836</v>
      </c>
      <c r="F68" s="13">
        <v>4003</v>
      </c>
      <c r="G68" s="13">
        <v>4132</v>
      </c>
      <c r="H68" s="13">
        <v>4236</v>
      </c>
      <c r="I68" s="13">
        <v>4278</v>
      </c>
      <c r="J68" s="13">
        <v>4365</v>
      </c>
      <c r="K68" s="13">
        <v>4315</v>
      </c>
      <c r="L68" s="13">
        <v>4248</v>
      </c>
      <c r="M68" s="13">
        <v>4189</v>
      </c>
      <c r="N68" s="13">
        <v>4090</v>
      </c>
      <c r="O68" s="13">
        <v>3946</v>
      </c>
      <c r="P68" s="13">
        <v>3855</v>
      </c>
      <c r="Q68" s="13">
        <v>3777</v>
      </c>
      <c r="R68" s="15"/>
      <c r="S68" s="14">
        <f t="shared" si="1"/>
        <v>-3777</v>
      </c>
    </row>
    <row r="69" spans="2:19" x14ac:dyDescent="0.35">
      <c r="B69" s="8" t="s">
        <v>40</v>
      </c>
      <c r="C69" s="13">
        <v>2987</v>
      </c>
      <c r="D69" s="13">
        <v>3086</v>
      </c>
      <c r="E69" s="13">
        <v>3194</v>
      </c>
      <c r="F69" s="13">
        <v>3270</v>
      </c>
      <c r="G69" s="13">
        <v>3441</v>
      </c>
      <c r="H69" s="13">
        <v>3536</v>
      </c>
      <c r="I69" s="13">
        <v>3659</v>
      </c>
      <c r="J69" s="13">
        <v>3777</v>
      </c>
      <c r="K69" s="13">
        <v>3942</v>
      </c>
      <c r="L69" s="13">
        <v>4076</v>
      </c>
      <c r="M69" s="13">
        <v>4120</v>
      </c>
      <c r="N69" s="13">
        <v>4124</v>
      </c>
      <c r="O69" s="13">
        <v>4201</v>
      </c>
      <c r="P69" s="13">
        <v>4141</v>
      </c>
      <c r="Q69" s="13">
        <v>4103</v>
      </c>
      <c r="R69" s="15"/>
      <c r="S69" s="14">
        <f t="shared" si="1"/>
        <v>-4103</v>
      </c>
    </row>
    <row r="70" spans="2:19" x14ac:dyDescent="0.35">
      <c r="B70" s="8" t="s">
        <v>41</v>
      </c>
      <c r="C70" s="13">
        <v>2835</v>
      </c>
      <c r="D70" s="13">
        <v>2744</v>
      </c>
      <c r="E70" s="13">
        <v>2748</v>
      </c>
      <c r="F70" s="13">
        <v>2791</v>
      </c>
      <c r="G70" s="13">
        <v>2775</v>
      </c>
      <c r="H70" s="13">
        <v>2825</v>
      </c>
      <c r="I70" s="13">
        <v>2936</v>
      </c>
      <c r="J70" s="13">
        <v>3049</v>
      </c>
      <c r="K70" s="13">
        <v>3094</v>
      </c>
      <c r="L70" s="13">
        <v>3236</v>
      </c>
      <c r="M70" s="13">
        <v>3309</v>
      </c>
      <c r="N70" s="13">
        <v>3426</v>
      </c>
      <c r="O70" s="13">
        <v>3567</v>
      </c>
      <c r="P70" s="13">
        <v>3715</v>
      </c>
      <c r="Q70" s="13">
        <v>3821</v>
      </c>
      <c r="R70" s="15"/>
      <c r="S70" s="14">
        <f t="shared" si="1"/>
        <v>-3821</v>
      </c>
    </row>
    <row r="71" spans="2:19" x14ac:dyDescent="0.35">
      <c r="B71" s="8" t="s">
        <v>42</v>
      </c>
      <c r="C71" s="13">
        <v>2078</v>
      </c>
      <c r="D71" s="13">
        <v>2297</v>
      </c>
      <c r="E71" s="13">
        <v>2416</v>
      </c>
      <c r="F71" s="13">
        <v>2472</v>
      </c>
      <c r="G71" s="13">
        <v>2585</v>
      </c>
      <c r="H71" s="13">
        <v>2615</v>
      </c>
      <c r="I71" s="13">
        <v>2548</v>
      </c>
      <c r="J71" s="13">
        <v>2542</v>
      </c>
      <c r="K71" s="13">
        <v>2583</v>
      </c>
      <c r="L71" s="13">
        <v>2561</v>
      </c>
      <c r="M71" s="13">
        <v>2601</v>
      </c>
      <c r="N71" s="13">
        <v>2681</v>
      </c>
      <c r="O71" s="13">
        <v>2795</v>
      </c>
      <c r="P71" s="13">
        <v>2836</v>
      </c>
      <c r="Q71" s="13">
        <v>2994</v>
      </c>
      <c r="R71" s="15"/>
      <c r="S71" s="14">
        <f t="shared" si="1"/>
        <v>-2994</v>
      </c>
    </row>
    <row r="72" spans="2:19" x14ac:dyDescent="0.35">
      <c r="B72" s="8" t="s">
        <v>43</v>
      </c>
      <c r="C72" s="13">
        <v>1708</v>
      </c>
      <c r="D72" s="13">
        <v>1695</v>
      </c>
      <c r="E72" s="13">
        <v>1705</v>
      </c>
      <c r="F72" s="13">
        <v>1738</v>
      </c>
      <c r="G72" s="13">
        <v>1727</v>
      </c>
      <c r="H72" s="13">
        <v>1882</v>
      </c>
      <c r="I72" s="13">
        <v>2082</v>
      </c>
      <c r="J72" s="13">
        <v>2198</v>
      </c>
      <c r="K72" s="13">
        <v>2227</v>
      </c>
      <c r="L72" s="13">
        <v>2336</v>
      </c>
      <c r="M72" s="13">
        <v>2352</v>
      </c>
      <c r="N72" s="13">
        <v>2267</v>
      </c>
      <c r="O72" s="13">
        <v>2262</v>
      </c>
      <c r="P72" s="13">
        <v>2302</v>
      </c>
      <c r="Q72" s="13">
        <v>2279</v>
      </c>
      <c r="R72" s="15"/>
      <c r="S72" s="14">
        <f t="shared" si="1"/>
        <v>-2279</v>
      </c>
    </row>
    <row r="73" spans="2:19" x14ac:dyDescent="0.35">
      <c r="B73" s="8" t="s">
        <v>44</v>
      </c>
      <c r="C73" s="13">
        <v>1359</v>
      </c>
      <c r="D73" s="13">
        <v>1434</v>
      </c>
      <c r="E73" s="13">
        <v>1474</v>
      </c>
      <c r="F73" s="13">
        <v>1534</v>
      </c>
      <c r="G73" s="13">
        <v>1545</v>
      </c>
      <c r="H73" s="13">
        <v>1510</v>
      </c>
      <c r="I73" s="13">
        <v>1493</v>
      </c>
      <c r="J73" s="13">
        <v>1489</v>
      </c>
      <c r="K73" s="13">
        <v>1509</v>
      </c>
      <c r="L73" s="13">
        <v>1510</v>
      </c>
      <c r="M73" s="13">
        <v>1646</v>
      </c>
      <c r="N73" s="13">
        <v>1815</v>
      </c>
      <c r="O73" s="13">
        <v>1908</v>
      </c>
      <c r="P73" s="13">
        <v>1953</v>
      </c>
      <c r="Q73" s="13">
        <v>2062</v>
      </c>
      <c r="R73" s="15"/>
      <c r="S73" s="14">
        <f t="shared" si="1"/>
        <v>-2062</v>
      </c>
    </row>
    <row r="74" spans="2:19" x14ac:dyDescent="0.35">
      <c r="B74" s="8" t="s">
        <v>45</v>
      </c>
      <c r="C74" s="13">
        <v>844</v>
      </c>
      <c r="D74" s="13">
        <v>831</v>
      </c>
      <c r="E74" s="13">
        <v>902</v>
      </c>
      <c r="F74" s="13">
        <v>981</v>
      </c>
      <c r="G74" s="13">
        <v>1038</v>
      </c>
      <c r="H74" s="13">
        <v>1062</v>
      </c>
      <c r="I74" s="13">
        <v>1101</v>
      </c>
      <c r="J74" s="13">
        <v>1146</v>
      </c>
      <c r="K74" s="13">
        <v>1197</v>
      </c>
      <c r="L74" s="13">
        <v>1236</v>
      </c>
      <c r="M74" s="13">
        <v>1213</v>
      </c>
      <c r="N74" s="13">
        <v>1188</v>
      </c>
      <c r="O74" s="13">
        <v>1197</v>
      </c>
      <c r="P74" s="13">
        <v>1211</v>
      </c>
      <c r="Q74" s="13">
        <v>1207</v>
      </c>
      <c r="R74" s="15"/>
      <c r="S74" s="14">
        <f t="shared" si="1"/>
        <v>-1207</v>
      </c>
    </row>
    <row r="75" spans="2:19" x14ac:dyDescent="0.35">
      <c r="B75" s="8" t="s">
        <v>89</v>
      </c>
      <c r="C75" s="13">
        <v>642</v>
      </c>
      <c r="D75" s="13">
        <v>669</v>
      </c>
      <c r="E75" s="13">
        <v>670</v>
      </c>
      <c r="F75" s="13">
        <v>713</v>
      </c>
      <c r="G75" s="13">
        <v>746</v>
      </c>
      <c r="H75" s="13">
        <v>800</v>
      </c>
      <c r="I75" s="13">
        <v>809</v>
      </c>
      <c r="J75" s="13">
        <v>854</v>
      </c>
      <c r="K75" s="13">
        <v>902</v>
      </c>
      <c r="L75" s="13">
        <v>948</v>
      </c>
      <c r="M75" s="13">
        <v>1003</v>
      </c>
      <c r="N75" s="13">
        <v>1039</v>
      </c>
      <c r="O75" s="13">
        <v>1057</v>
      </c>
      <c r="P75" s="13">
        <v>1142</v>
      </c>
      <c r="Q75" s="13">
        <v>1197</v>
      </c>
      <c r="R75" s="15"/>
      <c r="S75" s="14">
        <f t="shared" si="1"/>
        <v>-1197</v>
      </c>
    </row>
    <row r="76" spans="2:19" x14ac:dyDescent="0.35"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4"/>
    </row>
    <row r="77" spans="2:19" ht="19.8" x14ac:dyDescent="0.45">
      <c r="B77" s="4" t="s">
        <v>115</v>
      </c>
      <c r="R77" s="15"/>
      <c r="S77" s="14"/>
    </row>
    <row r="78" spans="2:19" x14ac:dyDescent="0.35">
      <c r="R78" s="15"/>
      <c r="S78" s="14"/>
    </row>
    <row r="79" spans="2:19" x14ac:dyDescent="0.35">
      <c r="B79" s="7" t="s">
        <v>46</v>
      </c>
      <c r="C79" s="7">
        <v>2011</v>
      </c>
      <c r="D79" s="1">
        <v>2012</v>
      </c>
      <c r="E79" s="1">
        <v>2013</v>
      </c>
      <c r="F79" s="1">
        <v>2014</v>
      </c>
      <c r="G79" s="1">
        <v>2015</v>
      </c>
      <c r="H79" s="1">
        <v>2016</v>
      </c>
      <c r="I79" s="1">
        <v>2017</v>
      </c>
      <c r="J79" s="10">
        <v>2018</v>
      </c>
      <c r="K79" s="10">
        <v>2019</v>
      </c>
      <c r="L79" s="10">
        <v>2020</v>
      </c>
      <c r="M79" s="10">
        <v>2021</v>
      </c>
      <c r="N79" s="10">
        <v>2022</v>
      </c>
      <c r="O79" s="10">
        <v>2023</v>
      </c>
      <c r="P79" s="10">
        <v>2024</v>
      </c>
      <c r="Q79" s="10">
        <v>2025</v>
      </c>
      <c r="R79" s="15"/>
      <c r="S79" s="14"/>
    </row>
    <row r="80" spans="2:19" x14ac:dyDescent="0.35">
      <c r="B80" s="9" t="s">
        <v>29</v>
      </c>
      <c r="C80" s="11">
        <v>2586</v>
      </c>
      <c r="D80" s="12">
        <v>2641</v>
      </c>
      <c r="E80" s="12">
        <v>2617</v>
      </c>
      <c r="F80" s="12">
        <v>2618</v>
      </c>
      <c r="G80" s="12">
        <v>2552</v>
      </c>
      <c r="H80" s="12">
        <v>2630</v>
      </c>
      <c r="I80" s="12">
        <v>2529</v>
      </c>
      <c r="J80" s="13">
        <v>2472</v>
      </c>
      <c r="K80" s="13">
        <v>2354</v>
      </c>
      <c r="L80" s="13">
        <v>2257</v>
      </c>
      <c r="M80" s="13">
        <v>2186</v>
      </c>
      <c r="N80" s="13">
        <v>2096</v>
      </c>
      <c r="O80" s="13">
        <v>2007</v>
      </c>
      <c r="P80" s="13">
        <v>1966</v>
      </c>
      <c r="Q80" s="13">
        <v>1923</v>
      </c>
      <c r="R80" s="15"/>
      <c r="S80" s="14">
        <f t="shared" ref="S80:S97" si="2">INDEX($C80:$Q80,1,MATCH($S$35,$C$35:$Q$35,0))</f>
        <v>1923</v>
      </c>
    </row>
    <row r="81" spans="2:19" x14ac:dyDescent="0.35">
      <c r="B81" s="9" t="s">
        <v>30</v>
      </c>
      <c r="C81" s="11">
        <v>2420</v>
      </c>
      <c r="D81" s="12">
        <v>2452</v>
      </c>
      <c r="E81" s="12">
        <v>2508</v>
      </c>
      <c r="F81" s="12">
        <v>2540</v>
      </c>
      <c r="G81" s="12">
        <v>2626</v>
      </c>
      <c r="H81" s="12">
        <v>2665</v>
      </c>
      <c r="I81" s="12">
        <v>2704</v>
      </c>
      <c r="J81" s="13">
        <v>2671</v>
      </c>
      <c r="K81" s="13">
        <v>2697</v>
      </c>
      <c r="L81" s="13">
        <v>2653</v>
      </c>
      <c r="M81" s="13">
        <v>2627</v>
      </c>
      <c r="N81" s="13">
        <v>2479</v>
      </c>
      <c r="O81" s="13">
        <v>2431</v>
      </c>
      <c r="P81" s="13">
        <v>2332</v>
      </c>
      <c r="Q81" s="13">
        <v>2261</v>
      </c>
      <c r="R81" s="15"/>
      <c r="S81" s="14">
        <f t="shared" si="2"/>
        <v>2261</v>
      </c>
    </row>
    <row r="82" spans="2:19" x14ac:dyDescent="0.35">
      <c r="B82" s="9" t="s">
        <v>31</v>
      </c>
      <c r="C82" s="11">
        <v>2507</v>
      </c>
      <c r="D82" s="12">
        <v>2487</v>
      </c>
      <c r="E82" s="12">
        <v>2436</v>
      </c>
      <c r="F82" s="12">
        <v>2428</v>
      </c>
      <c r="G82" s="12">
        <v>2466</v>
      </c>
      <c r="H82" s="12">
        <v>2503</v>
      </c>
      <c r="I82" s="12">
        <v>2532</v>
      </c>
      <c r="J82" s="13">
        <v>2606</v>
      </c>
      <c r="K82" s="13">
        <v>2628</v>
      </c>
      <c r="L82" s="13">
        <v>2680</v>
      </c>
      <c r="M82" s="13">
        <v>2690</v>
      </c>
      <c r="N82" s="13">
        <v>2718</v>
      </c>
      <c r="O82" s="13">
        <v>2680</v>
      </c>
      <c r="P82" s="13">
        <v>2680</v>
      </c>
      <c r="Q82" s="13">
        <v>2667</v>
      </c>
      <c r="R82" s="15"/>
      <c r="S82" s="14">
        <f t="shared" si="2"/>
        <v>2667</v>
      </c>
    </row>
    <row r="83" spans="2:19" x14ac:dyDescent="0.35">
      <c r="B83" s="9" t="s">
        <v>32</v>
      </c>
      <c r="C83" s="11">
        <v>2668</v>
      </c>
      <c r="D83" s="12">
        <v>2643</v>
      </c>
      <c r="E83" s="12">
        <v>2710</v>
      </c>
      <c r="F83" s="12">
        <v>2661</v>
      </c>
      <c r="G83" s="12">
        <v>2657</v>
      </c>
      <c r="H83" s="12">
        <v>2601</v>
      </c>
      <c r="I83" s="12">
        <v>2570</v>
      </c>
      <c r="J83" s="13">
        <v>2532</v>
      </c>
      <c r="K83" s="13">
        <v>2518</v>
      </c>
      <c r="L83" s="13">
        <v>2530</v>
      </c>
      <c r="M83" s="13">
        <v>2535</v>
      </c>
      <c r="N83" s="13">
        <v>2582</v>
      </c>
      <c r="O83" s="13">
        <v>2640</v>
      </c>
      <c r="P83" s="13">
        <v>2644</v>
      </c>
      <c r="Q83" s="13">
        <v>2695</v>
      </c>
      <c r="R83" s="15"/>
      <c r="S83" s="14">
        <f t="shared" si="2"/>
        <v>2695</v>
      </c>
    </row>
    <row r="84" spans="2:19" x14ac:dyDescent="0.35">
      <c r="B84" s="9" t="s">
        <v>33</v>
      </c>
      <c r="C84" s="11">
        <v>2904</v>
      </c>
      <c r="D84" s="12">
        <v>2919</v>
      </c>
      <c r="E84" s="12">
        <v>2844</v>
      </c>
      <c r="F84" s="12">
        <v>2834</v>
      </c>
      <c r="G84" s="12">
        <v>2799</v>
      </c>
      <c r="H84" s="12">
        <v>2827</v>
      </c>
      <c r="I84" s="12">
        <v>2783</v>
      </c>
      <c r="J84" s="13">
        <v>2809</v>
      </c>
      <c r="K84" s="13">
        <v>2752</v>
      </c>
      <c r="L84" s="13">
        <v>2711</v>
      </c>
      <c r="M84" s="13">
        <v>2581</v>
      </c>
      <c r="N84" s="13">
        <v>2525</v>
      </c>
      <c r="O84" s="13">
        <v>2473</v>
      </c>
      <c r="P84" s="13">
        <v>2485</v>
      </c>
      <c r="Q84" s="13">
        <v>2484</v>
      </c>
      <c r="R84" s="15"/>
      <c r="S84" s="14">
        <f t="shared" si="2"/>
        <v>2484</v>
      </c>
    </row>
    <row r="85" spans="2:19" x14ac:dyDescent="0.35">
      <c r="B85" s="9" t="s">
        <v>34</v>
      </c>
      <c r="C85" s="11">
        <v>3207</v>
      </c>
      <c r="D85" s="12">
        <v>3143</v>
      </c>
      <c r="E85" s="12">
        <v>3116</v>
      </c>
      <c r="F85" s="12">
        <v>3078</v>
      </c>
      <c r="G85" s="12">
        <v>3147</v>
      </c>
      <c r="H85" s="12">
        <v>3157</v>
      </c>
      <c r="I85" s="12">
        <v>3118</v>
      </c>
      <c r="J85" s="13">
        <v>3073</v>
      </c>
      <c r="K85" s="13">
        <v>3032</v>
      </c>
      <c r="L85" s="13">
        <v>2969</v>
      </c>
      <c r="M85" s="13">
        <v>2904</v>
      </c>
      <c r="N85" s="13">
        <v>2922</v>
      </c>
      <c r="O85" s="13">
        <v>2915</v>
      </c>
      <c r="P85" s="13">
        <v>2815</v>
      </c>
      <c r="Q85" s="13">
        <v>2739</v>
      </c>
      <c r="R85" s="15"/>
      <c r="S85" s="14">
        <f t="shared" si="2"/>
        <v>2739</v>
      </c>
    </row>
    <row r="86" spans="2:19" x14ac:dyDescent="0.35">
      <c r="B86" s="8" t="s">
        <v>35</v>
      </c>
      <c r="C86" s="13">
        <v>3633</v>
      </c>
      <c r="D86" s="13">
        <v>3616</v>
      </c>
      <c r="E86" s="13">
        <v>3662</v>
      </c>
      <c r="F86" s="13">
        <v>3653</v>
      </c>
      <c r="G86" s="13">
        <v>3611</v>
      </c>
      <c r="H86" s="13">
        <v>3563</v>
      </c>
      <c r="I86" s="13">
        <v>3503</v>
      </c>
      <c r="J86" s="13">
        <v>3452</v>
      </c>
      <c r="K86" s="13">
        <v>3343</v>
      </c>
      <c r="L86" s="13">
        <v>3360</v>
      </c>
      <c r="M86" s="13">
        <v>3328</v>
      </c>
      <c r="N86" s="13">
        <v>3357</v>
      </c>
      <c r="O86" s="13">
        <v>3366</v>
      </c>
      <c r="P86" s="13">
        <v>3400</v>
      </c>
      <c r="Q86" s="13">
        <v>3330</v>
      </c>
      <c r="R86" s="15"/>
      <c r="S86" s="14">
        <f t="shared" si="2"/>
        <v>3330</v>
      </c>
    </row>
    <row r="87" spans="2:19" x14ac:dyDescent="0.35">
      <c r="B87" s="8" t="s">
        <v>36</v>
      </c>
      <c r="C87" s="13">
        <v>3512</v>
      </c>
      <c r="D87" s="13">
        <v>3519</v>
      </c>
      <c r="E87" s="13">
        <v>3517</v>
      </c>
      <c r="F87" s="13">
        <v>3592</v>
      </c>
      <c r="G87" s="13">
        <v>3685</v>
      </c>
      <c r="H87" s="13">
        <v>3824</v>
      </c>
      <c r="I87" s="13">
        <v>3829</v>
      </c>
      <c r="J87" s="13">
        <v>3899</v>
      </c>
      <c r="K87" s="13">
        <v>3868</v>
      </c>
      <c r="L87" s="13">
        <v>3740</v>
      </c>
      <c r="M87" s="13">
        <v>3594</v>
      </c>
      <c r="N87" s="13">
        <v>3584</v>
      </c>
      <c r="O87" s="13">
        <v>3625</v>
      </c>
      <c r="P87" s="13">
        <v>3582</v>
      </c>
      <c r="Q87" s="13">
        <v>3616</v>
      </c>
      <c r="R87" s="15"/>
      <c r="S87" s="14">
        <f t="shared" si="2"/>
        <v>3616</v>
      </c>
    </row>
    <row r="88" spans="2:19" x14ac:dyDescent="0.35">
      <c r="B88" s="8" t="s">
        <v>37</v>
      </c>
      <c r="C88" s="13">
        <v>4117</v>
      </c>
      <c r="D88" s="13">
        <v>3974</v>
      </c>
      <c r="E88" s="13">
        <v>3891</v>
      </c>
      <c r="F88" s="13">
        <v>3764</v>
      </c>
      <c r="G88" s="13">
        <v>3716</v>
      </c>
      <c r="H88" s="13">
        <v>3652</v>
      </c>
      <c r="I88" s="13">
        <v>3664</v>
      </c>
      <c r="J88" s="13">
        <v>3629</v>
      </c>
      <c r="K88" s="13">
        <v>3716</v>
      </c>
      <c r="L88" s="13">
        <v>3765</v>
      </c>
      <c r="M88" s="13">
        <v>3874</v>
      </c>
      <c r="N88" s="13">
        <v>3839</v>
      </c>
      <c r="O88" s="13">
        <v>3927</v>
      </c>
      <c r="P88" s="13">
        <v>3950</v>
      </c>
      <c r="Q88" s="13">
        <v>3864</v>
      </c>
      <c r="R88" s="15"/>
      <c r="S88" s="14">
        <f t="shared" si="2"/>
        <v>3864</v>
      </c>
    </row>
    <row r="89" spans="2:19" x14ac:dyDescent="0.35">
      <c r="B89" s="8" t="s">
        <v>38</v>
      </c>
      <c r="C89" s="13">
        <v>4228</v>
      </c>
      <c r="D89" s="13">
        <v>4280</v>
      </c>
      <c r="E89" s="13">
        <v>4263</v>
      </c>
      <c r="F89" s="13">
        <v>4251</v>
      </c>
      <c r="G89" s="13">
        <v>4214</v>
      </c>
      <c r="H89" s="13">
        <v>4155</v>
      </c>
      <c r="I89" s="13">
        <v>4029</v>
      </c>
      <c r="J89" s="13">
        <v>3962</v>
      </c>
      <c r="K89" s="13">
        <v>3853</v>
      </c>
      <c r="L89" s="13">
        <v>3805</v>
      </c>
      <c r="M89" s="13">
        <v>3670</v>
      </c>
      <c r="N89" s="13">
        <v>3644</v>
      </c>
      <c r="O89" s="13">
        <v>3680</v>
      </c>
      <c r="P89" s="13">
        <v>3741</v>
      </c>
      <c r="Q89" s="13">
        <v>3808</v>
      </c>
      <c r="R89" s="15"/>
      <c r="S89" s="14">
        <f t="shared" si="2"/>
        <v>3808</v>
      </c>
    </row>
    <row r="90" spans="2:19" x14ac:dyDescent="0.35">
      <c r="B90" s="8" t="s">
        <v>39</v>
      </c>
      <c r="C90" s="13">
        <v>3682</v>
      </c>
      <c r="D90" s="13">
        <v>3766</v>
      </c>
      <c r="E90" s="13">
        <v>3797</v>
      </c>
      <c r="F90" s="13">
        <v>3926</v>
      </c>
      <c r="G90" s="13">
        <v>4053</v>
      </c>
      <c r="H90" s="13">
        <v>4199</v>
      </c>
      <c r="I90" s="13">
        <v>4255</v>
      </c>
      <c r="J90" s="13">
        <v>4259</v>
      </c>
      <c r="K90" s="13">
        <v>4211</v>
      </c>
      <c r="L90" s="13">
        <v>4205</v>
      </c>
      <c r="M90" s="13">
        <v>4121</v>
      </c>
      <c r="N90" s="13">
        <v>4012</v>
      </c>
      <c r="O90" s="13">
        <v>3962</v>
      </c>
      <c r="P90" s="13">
        <v>3863</v>
      </c>
      <c r="Q90" s="13">
        <v>3769</v>
      </c>
      <c r="R90" s="15"/>
      <c r="S90" s="14">
        <f t="shared" si="2"/>
        <v>3769</v>
      </c>
    </row>
    <row r="91" spans="2:19" x14ac:dyDescent="0.35">
      <c r="B91" s="8" t="s">
        <v>40</v>
      </c>
      <c r="C91" s="13">
        <v>3126</v>
      </c>
      <c r="D91" s="13">
        <v>3163</v>
      </c>
      <c r="E91" s="13">
        <v>3300</v>
      </c>
      <c r="F91" s="13">
        <v>3403</v>
      </c>
      <c r="G91" s="13">
        <v>3471</v>
      </c>
      <c r="H91" s="13">
        <v>3526</v>
      </c>
      <c r="I91" s="13">
        <v>3639</v>
      </c>
      <c r="J91" s="13">
        <v>3713</v>
      </c>
      <c r="K91" s="13">
        <v>3833</v>
      </c>
      <c r="L91" s="13">
        <v>3960</v>
      </c>
      <c r="M91" s="13">
        <v>4058</v>
      </c>
      <c r="N91" s="13">
        <v>4134</v>
      </c>
      <c r="O91" s="13">
        <v>4142</v>
      </c>
      <c r="P91" s="13">
        <v>4178</v>
      </c>
      <c r="Q91" s="13">
        <v>4156</v>
      </c>
      <c r="R91" s="15"/>
      <c r="S91" s="14">
        <f t="shared" si="2"/>
        <v>4156</v>
      </c>
    </row>
    <row r="92" spans="2:19" x14ac:dyDescent="0.35">
      <c r="B92" s="8" t="s">
        <v>41</v>
      </c>
      <c r="C92" s="13">
        <v>2798</v>
      </c>
      <c r="D92" s="13">
        <v>2825</v>
      </c>
      <c r="E92" s="13">
        <v>2827</v>
      </c>
      <c r="F92" s="13">
        <v>2846</v>
      </c>
      <c r="G92" s="13">
        <v>2886</v>
      </c>
      <c r="H92" s="13">
        <v>2914</v>
      </c>
      <c r="I92" s="13">
        <v>2992</v>
      </c>
      <c r="J92" s="13">
        <v>3145</v>
      </c>
      <c r="K92" s="13">
        <v>3226</v>
      </c>
      <c r="L92" s="13">
        <v>3304</v>
      </c>
      <c r="M92" s="13">
        <v>3346</v>
      </c>
      <c r="N92" s="13">
        <v>3446</v>
      </c>
      <c r="O92" s="13">
        <v>3543</v>
      </c>
      <c r="P92" s="13">
        <v>3706</v>
      </c>
      <c r="Q92" s="13">
        <v>3826</v>
      </c>
      <c r="R92" s="15"/>
      <c r="S92" s="14">
        <f t="shared" si="2"/>
        <v>3826</v>
      </c>
    </row>
    <row r="93" spans="2:19" x14ac:dyDescent="0.35">
      <c r="B93" s="8" t="s">
        <v>42</v>
      </c>
      <c r="C93" s="13">
        <v>2261</v>
      </c>
      <c r="D93" s="13">
        <v>2447</v>
      </c>
      <c r="E93" s="13">
        <v>2562</v>
      </c>
      <c r="F93" s="13">
        <v>2590</v>
      </c>
      <c r="G93" s="13">
        <v>2676</v>
      </c>
      <c r="H93" s="13">
        <v>2681</v>
      </c>
      <c r="I93" s="13">
        <v>2697</v>
      </c>
      <c r="J93" s="13">
        <v>2689</v>
      </c>
      <c r="K93" s="13">
        <v>2708</v>
      </c>
      <c r="L93" s="13">
        <v>2748</v>
      </c>
      <c r="M93" s="13">
        <v>2767</v>
      </c>
      <c r="N93" s="13">
        <v>2816</v>
      </c>
      <c r="O93" s="13">
        <v>2968</v>
      </c>
      <c r="P93" s="13">
        <v>3076</v>
      </c>
      <c r="Q93" s="13">
        <v>3161</v>
      </c>
      <c r="R93" s="15"/>
      <c r="S93" s="14">
        <f t="shared" si="2"/>
        <v>3161</v>
      </c>
    </row>
    <row r="94" spans="2:19" x14ac:dyDescent="0.35">
      <c r="B94" s="8" t="s">
        <v>43</v>
      </c>
      <c r="C94" s="13">
        <v>1884</v>
      </c>
      <c r="D94" s="13">
        <v>1863</v>
      </c>
      <c r="E94" s="13">
        <v>1880</v>
      </c>
      <c r="F94" s="13">
        <v>1966</v>
      </c>
      <c r="G94" s="13">
        <v>1981</v>
      </c>
      <c r="H94" s="13">
        <v>2137</v>
      </c>
      <c r="I94" s="13">
        <v>2300</v>
      </c>
      <c r="J94" s="13">
        <v>2418</v>
      </c>
      <c r="K94" s="13">
        <v>2438</v>
      </c>
      <c r="L94" s="13">
        <v>2516</v>
      </c>
      <c r="M94" s="13">
        <v>2513</v>
      </c>
      <c r="N94" s="13">
        <v>2496</v>
      </c>
      <c r="O94" s="13">
        <v>2490</v>
      </c>
      <c r="P94" s="13">
        <v>2506</v>
      </c>
      <c r="Q94" s="13">
        <v>2549</v>
      </c>
      <c r="R94" s="15"/>
      <c r="S94" s="14">
        <f t="shared" si="2"/>
        <v>2549</v>
      </c>
    </row>
    <row r="95" spans="2:19" x14ac:dyDescent="0.35">
      <c r="B95" s="8" t="s">
        <v>44</v>
      </c>
      <c r="C95" s="13">
        <v>1604</v>
      </c>
      <c r="D95" s="13">
        <v>1638</v>
      </c>
      <c r="E95" s="13">
        <v>1676</v>
      </c>
      <c r="F95" s="13">
        <v>1691</v>
      </c>
      <c r="G95" s="13">
        <v>1759</v>
      </c>
      <c r="H95" s="13">
        <v>1737</v>
      </c>
      <c r="I95" s="13">
        <v>1701</v>
      </c>
      <c r="J95" s="13">
        <v>1701</v>
      </c>
      <c r="K95" s="13">
        <v>1790</v>
      </c>
      <c r="L95" s="13">
        <v>1820</v>
      </c>
      <c r="M95" s="13">
        <v>1964</v>
      </c>
      <c r="N95" s="13">
        <v>2100</v>
      </c>
      <c r="O95" s="13">
        <v>2186</v>
      </c>
      <c r="P95" s="13">
        <v>2231</v>
      </c>
      <c r="Q95" s="13">
        <v>2303</v>
      </c>
      <c r="R95" s="15"/>
      <c r="S95" s="14">
        <f t="shared" si="2"/>
        <v>2303</v>
      </c>
    </row>
    <row r="96" spans="2:19" x14ac:dyDescent="0.35">
      <c r="B96" s="8" t="s">
        <v>45</v>
      </c>
      <c r="C96" s="13">
        <v>1192</v>
      </c>
      <c r="D96" s="13">
        <v>1251</v>
      </c>
      <c r="E96" s="13">
        <v>1276</v>
      </c>
      <c r="F96" s="13">
        <v>1315</v>
      </c>
      <c r="G96" s="13">
        <v>1316</v>
      </c>
      <c r="H96" s="13">
        <v>1363</v>
      </c>
      <c r="I96" s="13">
        <v>1424</v>
      </c>
      <c r="J96" s="13">
        <v>1438</v>
      </c>
      <c r="K96" s="13">
        <v>1455</v>
      </c>
      <c r="L96" s="13">
        <v>1501</v>
      </c>
      <c r="M96" s="13">
        <v>1483</v>
      </c>
      <c r="N96" s="13">
        <v>1459</v>
      </c>
      <c r="O96" s="13">
        <v>1475</v>
      </c>
      <c r="P96" s="13">
        <v>1553</v>
      </c>
      <c r="Q96" s="13">
        <v>1555</v>
      </c>
      <c r="R96" s="15"/>
      <c r="S96" s="14">
        <f t="shared" si="2"/>
        <v>1555</v>
      </c>
    </row>
    <row r="97" spans="2:20" x14ac:dyDescent="0.35">
      <c r="B97" s="8" t="s">
        <v>89</v>
      </c>
      <c r="C97" s="13">
        <v>1312</v>
      </c>
      <c r="D97" s="13">
        <v>1285</v>
      </c>
      <c r="E97" s="13">
        <v>1355</v>
      </c>
      <c r="F97" s="13">
        <v>1392</v>
      </c>
      <c r="G97" s="13">
        <v>1447</v>
      </c>
      <c r="H97" s="13">
        <v>1456</v>
      </c>
      <c r="I97" s="13">
        <v>1476</v>
      </c>
      <c r="J97" s="13">
        <v>1520</v>
      </c>
      <c r="K97" s="13">
        <v>1586</v>
      </c>
      <c r="L97" s="13">
        <v>1655</v>
      </c>
      <c r="M97" s="13">
        <v>1720</v>
      </c>
      <c r="N97" s="13">
        <v>1760</v>
      </c>
      <c r="O97" s="13">
        <v>1839</v>
      </c>
      <c r="P97" s="13">
        <v>1869</v>
      </c>
      <c r="Q97" s="13">
        <v>1890</v>
      </c>
      <c r="R97" s="15"/>
      <c r="S97" s="14">
        <f t="shared" si="2"/>
        <v>1890</v>
      </c>
    </row>
    <row r="98" spans="2:20" x14ac:dyDescent="0.35"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4"/>
    </row>
    <row r="99" spans="2:20" x14ac:dyDescent="0.35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4"/>
    </row>
    <row r="118" spans="2:18" ht="19.8" x14ac:dyDescent="0.45">
      <c r="B118" s="4"/>
    </row>
    <row r="120" spans="2:18" x14ac:dyDescent="0.35">
      <c r="B120" s="17"/>
      <c r="C120" s="17"/>
      <c r="D120" s="18"/>
      <c r="E120" s="18"/>
      <c r="F120" s="18"/>
      <c r="G120" s="18"/>
      <c r="H120" s="18"/>
      <c r="I120" s="18"/>
      <c r="J120" s="18"/>
      <c r="K120" s="16"/>
      <c r="L120" s="16"/>
      <c r="M120" s="16"/>
      <c r="N120" s="16"/>
      <c r="O120" s="16"/>
      <c r="P120" s="16"/>
      <c r="Q120" s="16"/>
      <c r="R120" s="16"/>
    </row>
    <row r="121" spans="2:18" x14ac:dyDescent="0.35">
      <c r="B121" s="19"/>
      <c r="C121" s="20"/>
      <c r="D121" s="21"/>
      <c r="E121" s="21"/>
      <c r="F121" s="21"/>
      <c r="G121" s="21"/>
      <c r="H121" s="21"/>
      <c r="I121" s="21"/>
      <c r="J121" s="21"/>
      <c r="K121" s="15"/>
      <c r="L121" s="15"/>
      <c r="M121" s="15"/>
      <c r="N121" s="15"/>
      <c r="O121" s="15"/>
      <c r="P121" s="15"/>
      <c r="Q121" s="15"/>
      <c r="R121" s="15"/>
    </row>
    <row r="122" spans="2:18" x14ac:dyDescent="0.35">
      <c r="B122" s="19"/>
      <c r="C122" s="20"/>
      <c r="D122" s="21"/>
      <c r="E122" s="21"/>
      <c r="F122" s="21"/>
      <c r="G122" s="21"/>
      <c r="H122" s="21"/>
      <c r="I122" s="21"/>
      <c r="J122" s="21"/>
      <c r="K122" s="15"/>
      <c r="L122" s="15"/>
      <c r="M122" s="15"/>
      <c r="N122" s="15"/>
      <c r="O122" s="15"/>
      <c r="P122" s="15"/>
      <c r="Q122" s="15"/>
      <c r="R122" s="15"/>
    </row>
    <row r="123" spans="2:18" x14ac:dyDescent="0.35">
      <c r="B123" s="19"/>
      <c r="C123" s="20"/>
      <c r="D123" s="21"/>
      <c r="E123" s="21"/>
      <c r="F123" s="21"/>
      <c r="G123" s="21"/>
      <c r="H123" s="21"/>
      <c r="I123" s="21"/>
      <c r="J123" s="21"/>
      <c r="K123" s="15"/>
      <c r="L123" s="15"/>
      <c r="M123" s="15"/>
      <c r="N123" s="15"/>
      <c r="O123" s="15"/>
      <c r="P123" s="15"/>
      <c r="Q123" s="15"/>
      <c r="R123" s="15"/>
    </row>
    <row r="124" spans="2:18" x14ac:dyDescent="0.35">
      <c r="B124" s="19"/>
      <c r="C124" s="20"/>
      <c r="D124" s="21"/>
      <c r="E124" s="21"/>
      <c r="F124" s="21"/>
      <c r="G124" s="21"/>
      <c r="H124" s="21"/>
      <c r="I124" s="21"/>
      <c r="J124" s="21"/>
      <c r="K124" s="15"/>
      <c r="L124" s="15"/>
      <c r="M124" s="15"/>
      <c r="N124" s="15"/>
      <c r="O124" s="15"/>
      <c r="P124" s="15"/>
      <c r="Q124" s="15"/>
      <c r="R124" s="15"/>
    </row>
    <row r="125" spans="2:18" x14ac:dyDescent="0.35">
      <c r="B125" s="19"/>
      <c r="C125" s="20"/>
      <c r="D125" s="21"/>
      <c r="E125" s="21"/>
      <c r="F125" s="21"/>
      <c r="G125" s="21"/>
      <c r="H125" s="21"/>
      <c r="I125" s="21"/>
      <c r="J125" s="21"/>
      <c r="K125" s="15"/>
      <c r="L125" s="15"/>
      <c r="M125" s="15"/>
      <c r="N125" s="15"/>
      <c r="O125" s="15"/>
      <c r="P125" s="15"/>
      <c r="Q125" s="15"/>
      <c r="R125" s="15"/>
    </row>
    <row r="126" spans="2:18" x14ac:dyDescent="0.35">
      <c r="B126" s="19"/>
      <c r="C126" s="20"/>
      <c r="D126" s="21"/>
      <c r="E126" s="21"/>
      <c r="F126" s="21"/>
      <c r="G126" s="21"/>
      <c r="H126" s="21"/>
      <c r="I126" s="21"/>
      <c r="J126" s="21"/>
      <c r="K126" s="15"/>
      <c r="L126" s="15"/>
      <c r="M126" s="15"/>
      <c r="N126" s="15"/>
      <c r="O126" s="15"/>
      <c r="P126" s="15"/>
      <c r="Q126" s="15"/>
      <c r="R126" s="15"/>
    </row>
    <row r="127" spans="2:18" x14ac:dyDescent="0.35"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</row>
    <row r="128" spans="2:18" x14ac:dyDescent="0.35"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</row>
    <row r="129" spans="2:18" x14ac:dyDescent="0.35"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</row>
    <row r="130" spans="2:18" x14ac:dyDescent="0.35"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</row>
    <row r="132" spans="2:18" x14ac:dyDescent="0.35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</sheetData>
  <dataValidations count="1">
    <dataValidation type="list" allowBlank="1" showInputMessage="1" showErrorMessage="1" sqref="B10" xr:uid="{F54820B9-8859-4BE0-B5D8-45C326336B4B}">
      <formula1>$C$35:$Q$35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2B623-E7DE-4FFB-B01D-52445FB26CC7}">
  <dimension ref="B3:L67"/>
  <sheetViews>
    <sheetView showGridLines="0" zoomScaleNormal="100" workbookViewId="0">
      <selection activeCell="B28" sqref="B28"/>
    </sheetView>
  </sheetViews>
  <sheetFormatPr defaultRowHeight="15.6" x14ac:dyDescent="0.35"/>
  <cols>
    <col min="2" max="2" width="18.1796875" customWidth="1"/>
    <col min="3" max="4" width="8.90625" customWidth="1"/>
    <col min="5" max="5" width="8.81640625" customWidth="1"/>
  </cols>
  <sheetData>
    <row r="3" spans="2:4" ht="22.8" x14ac:dyDescent="0.5">
      <c r="D3" s="2"/>
    </row>
    <row r="4" spans="2:4" ht="22.8" x14ac:dyDescent="0.5">
      <c r="D4" s="2"/>
    </row>
    <row r="5" spans="2:4" ht="27.6" x14ac:dyDescent="0.6">
      <c r="B5" s="3" t="s">
        <v>69</v>
      </c>
    </row>
    <row r="6" spans="2:4" ht="19.8" x14ac:dyDescent="0.45">
      <c r="B6" s="4" t="s">
        <v>98</v>
      </c>
    </row>
    <row r="8" spans="2:4" x14ac:dyDescent="0.35">
      <c r="B8" s="10" t="s">
        <v>74</v>
      </c>
    </row>
    <row r="9" spans="2:4" x14ac:dyDescent="0.35">
      <c r="B9" s="8" t="s">
        <v>70</v>
      </c>
      <c r="C9" t="s">
        <v>28</v>
      </c>
    </row>
    <row r="26" spans="2:12" ht="19.8" x14ac:dyDescent="0.45">
      <c r="B26" s="4" t="s">
        <v>99</v>
      </c>
    </row>
    <row r="28" spans="2:12" x14ac:dyDescent="0.35">
      <c r="B28" s="10" t="s">
        <v>74</v>
      </c>
      <c r="C28" s="10">
        <v>2016</v>
      </c>
      <c r="D28" s="10">
        <v>2017</v>
      </c>
      <c r="E28" s="10">
        <v>2018</v>
      </c>
      <c r="F28" s="10">
        <v>2019</v>
      </c>
      <c r="G28" s="10">
        <v>2020</v>
      </c>
      <c r="H28" s="10">
        <v>2021</v>
      </c>
      <c r="I28" s="10">
        <v>2022</v>
      </c>
      <c r="J28" s="10">
        <v>2023</v>
      </c>
      <c r="K28" s="10">
        <v>2024</v>
      </c>
      <c r="L28" s="10">
        <v>2025</v>
      </c>
    </row>
    <row r="29" spans="2:12" x14ac:dyDescent="0.35">
      <c r="B29" s="8" t="s">
        <v>70</v>
      </c>
      <c r="C29" s="8">
        <v>70207</v>
      </c>
      <c r="D29" s="8">
        <v>71063</v>
      </c>
      <c r="E29" s="8">
        <v>72032</v>
      </c>
      <c r="F29" s="8">
        <v>72520</v>
      </c>
      <c r="G29" s="8">
        <v>73051</v>
      </c>
      <c r="H29" s="8">
        <v>73350</v>
      </c>
      <c r="I29" s="8">
        <v>73341</v>
      </c>
      <c r="J29" s="8">
        <v>73752</v>
      </c>
      <c r="K29" s="8">
        <v>74217</v>
      </c>
      <c r="L29" s="8">
        <v>74721</v>
      </c>
    </row>
    <row r="30" spans="2:12" x14ac:dyDescent="0.35">
      <c r="B30" s="8" t="s">
        <v>71</v>
      </c>
      <c r="C30" s="8">
        <v>7058</v>
      </c>
      <c r="D30" s="8">
        <v>6723</v>
      </c>
      <c r="E30" s="8">
        <v>6207</v>
      </c>
      <c r="F30" s="8">
        <v>6016</v>
      </c>
      <c r="G30" s="8">
        <v>6201</v>
      </c>
      <c r="H30" s="8">
        <v>6001</v>
      </c>
      <c r="I30" s="8">
        <v>5911</v>
      </c>
      <c r="J30" s="8">
        <v>6027</v>
      </c>
      <c r="K30" s="8">
        <v>6062</v>
      </c>
      <c r="L30" s="8">
        <v>5840</v>
      </c>
    </row>
    <row r="31" spans="2:12" x14ac:dyDescent="0.35">
      <c r="B31" s="8" t="s">
        <v>72</v>
      </c>
      <c r="C31" s="8">
        <v>6551</v>
      </c>
      <c r="D31" s="8">
        <v>6384</v>
      </c>
      <c r="E31" s="8">
        <v>6323</v>
      </c>
      <c r="F31" s="8">
        <v>5907</v>
      </c>
      <c r="G31" s="8">
        <v>5460</v>
      </c>
      <c r="H31" s="8">
        <v>5054</v>
      </c>
      <c r="I31" s="8">
        <v>5335</v>
      </c>
      <c r="J31" s="8">
        <v>5447</v>
      </c>
      <c r="K31" s="8">
        <v>5525</v>
      </c>
      <c r="L31" s="8">
        <v>5268</v>
      </c>
    </row>
    <row r="32" spans="2:12" x14ac:dyDescent="0.35">
      <c r="B32" s="8" t="s">
        <v>73</v>
      </c>
      <c r="C32" s="8">
        <v>1954</v>
      </c>
      <c r="D32" s="8">
        <v>2011</v>
      </c>
      <c r="E32" s="8">
        <v>2160</v>
      </c>
      <c r="F32" s="8">
        <v>2306</v>
      </c>
      <c r="G32" s="8">
        <v>2392</v>
      </c>
      <c r="H32" s="8">
        <v>2542</v>
      </c>
      <c r="I32" s="8">
        <v>2757</v>
      </c>
      <c r="J32" s="8">
        <v>3048</v>
      </c>
      <c r="K32" s="8">
        <v>3284</v>
      </c>
      <c r="L32" s="8">
        <v>3440</v>
      </c>
    </row>
    <row r="33" spans="2:12" x14ac:dyDescent="0.35"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2:12" x14ac:dyDescent="0.35">
      <c r="B34" s="14" t="str">
        <f>B9</f>
        <v>Entitled</v>
      </c>
      <c r="C34" s="14">
        <f t="shared" ref="C34:L34" si="0">INDEX(C$29:C$32,MATCH($B$34,$B$29:$B$32,0),1)</f>
        <v>70207</v>
      </c>
      <c r="D34" s="14">
        <f t="shared" si="0"/>
        <v>71063</v>
      </c>
      <c r="E34" s="14">
        <f t="shared" si="0"/>
        <v>72032</v>
      </c>
      <c r="F34" s="14">
        <f t="shared" si="0"/>
        <v>72520</v>
      </c>
      <c r="G34" s="14">
        <f t="shared" si="0"/>
        <v>73051</v>
      </c>
      <c r="H34" s="14">
        <f t="shared" si="0"/>
        <v>73350</v>
      </c>
      <c r="I34" s="14">
        <f t="shared" si="0"/>
        <v>73341</v>
      </c>
      <c r="J34" s="14">
        <f t="shared" si="0"/>
        <v>73752</v>
      </c>
      <c r="K34" s="14">
        <f t="shared" si="0"/>
        <v>74217</v>
      </c>
      <c r="L34" s="14">
        <f t="shared" si="0"/>
        <v>74721</v>
      </c>
    </row>
    <row r="53" spans="2:12" ht="19.8" x14ac:dyDescent="0.45">
      <c r="B53" s="4"/>
    </row>
    <row r="55" spans="2:12" x14ac:dyDescent="0.35">
      <c r="B55" s="17"/>
      <c r="C55" s="17"/>
      <c r="D55" s="18"/>
      <c r="E55" s="16"/>
      <c r="F55" s="16"/>
      <c r="G55" s="16"/>
      <c r="H55" s="16"/>
      <c r="I55" s="16"/>
      <c r="J55" s="16"/>
      <c r="K55" s="16"/>
      <c r="L55" s="16"/>
    </row>
    <row r="56" spans="2:12" x14ac:dyDescent="0.35">
      <c r="B56" s="19"/>
      <c r="C56" s="20"/>
      <c r="D56" s="21"/>
      <c r="E56" s="15"/>
      <c r="F56" s="15"/>
      <c r="G56" s="15"/>
      <c r="H56" s="15"/>
      <c r="I56" s="15"/>
      <c r="J56" s="15"/>
      <c r="K56" s="15"/>
      <c r="L56" s="15"/>
    </row>
    <row r="57" spans="2:12" x14ac:dyDescent="0.35">
      <c r="B57" s="19"/>
      <c r="C57" s="20"/>
      <c r="D57" s="21"/>
      <c r="E57" s="15"/>
      <c r="F57" s="15"/>
      <c r="G57" s="15"/>
      <c r="H57" s="15"/>
      <c r="I57" s="15"/>
      <c r="J57" s="15"/>
      <c r="K57" s="15"/>
      <c r="L57" s="15"/>
    </row>
    <row r="58" spans="2:12" x14ac:dyDescent="0.35">
      <c r="B58" s="19"/>
      <c r="C58" s="20"/>
      <c r="D58" s="21"/>
      <c r="E58" s="15"/>
      <c r="F58" s="15"/>
      <c r="G58" s="15"/>
      <c r="H58" s="15"/>
      <c r="I58" s="15"/>
      <c r="J58" s="15"/>
      <c r="K58" s="15"/>
      <c r="L58" s="15"/>
    </row>
    <row r="59" spans="2:12" x14ac:dyDescent="0.35">
      <c r="B59" s="19"/>
      <c r="C59" s="20"/>
      <c r="D59" s="21"/>
      <c r="E59" s="15"/>
      <c r="F59" s="15"/>
      <c r="G59" s="15"/>
      <c r="H59" s="15"/>
      <c r="I59" s="15"/>
      <c r="J59" s="15"/>
      <c r="K59" s="15"/>
      <c r="L59" s="15"/>
    </row>
    <row r="60" spans="2:12" x14ac:dyDescent="0.35">
      <c r="B60" s="19"/>
      <c r="C60" s="20"/>
      <c r="D60" s="21"/>
      <c r="E60" s="15"/>
      <c r="F60" s="15"/>
      <c r="G60" s="15"/>
      <c r="H60" s="15"/>
      <c r="I60" s="15"/>
      <c r="J60" s="15"/>
      <c r="K60" s="15"/>
      <c r="L60" s="15"/>
    </row>
    <row r="61" spans="2:12" x14ac:dyDescent="0.35">
      <c r="B61" s="19"/>
      <c r="C61" s="20"/>
      <c r="D61" s="21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7" spans="2:12" x14ac:dyDescent="0.3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</sheetData>
  <dataValidations count="1">
    <dataValidation type="list" allowBlank="1" showInputMessage="1" showErrorMessage="1" sqref="B9" xr:uid="{FE847131-483D-45AA-B0C4-548513C693AC}">
      <formula1>$B$29:$B$32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F95B-B33D-41C1-9528-A72B5DF38D71}">
  <dimension ref="B3:L66"/>
  <sheetViews>
    <sheetView showGridLines="0" zoomScaleNormal="100" workbookViewId="0">
      <selection activeCell="C33" sqref="C33:L33"/>
    </sheetView>
  </sheetViews>
  <sheetFormatPr defaultRowHeight="15.6" x14ac:dyDescent="0.35"/>
  <cols>
    <col min="2" max="2" width="18.1796875" customWidth="1"/>
    <col min="3" max="4" width="8.90625" customWidth="1"/>
    <col min="5" max="5" width="8.81640625" customWidth="1"/>
  </cols>
  <sheetData>
    <row r="3" spans="2:4" ht="22.8" x14ac:dyDescent="0.5">
      <c r="D3" s="2"/>
    </row>
    <row r="4" spans="2:4" ht="22.8" x14ac:dyDescent="0.5">
      <c r="D4" s="2"/>
    </row>
    <row r="5" spans="2:4" ht="27.6" x14ac:dyDescent="0.6">
      <c r="B5" s="3" t="s">
        <v>118</v>
      </c>
    </row>
    <row r="6" spans="2:4" ht="19.8" x14ac:dyDescent="0.45">
      <c r="B6" s="4" t="s">
        <v>104</v>
      </c>
    </row>
    <row r="8" spans="2:4" x14ac:dyDescent="0.35">
      <c r="B8" s="10" t="s">
        <v>100</v>
      </c>
    </row>
    <row r="9" spans="2:4" x14ac:dyDescent="0.35">
      <c r="B9" s="8" t="s">
        <v>101</v>
      </c>
      <c r="C9" t="s">
        <v>28</v>
      </c>
    </row>
    <row r="26" spans="2:12" ht="19.8" x14ac:dyDescent="0.45">
      <c r="B26" s="4" t="s">
        <v>105</v>
      </c>
    </row>
    <row r="28" spans="2:12" x14ac:dyDescent="0.35">
      <c r="B28" s="10" t="s">
        <v>100</v>
      </c>
      <c r="C28" s="10">
        <v>2016</v>
      </c>
      <c r="D28" s="10">
        <v>2017</v>
      </c>
      <c r="E28" s="10">
        <v>2018</v>
      </c>
      <c r="F28" s="10">
        <v>2019</v>
      </c>
      <c r="G28" s="10">
        <v>2020</v>
      </c>
      <c r="H28" s="10">
        <v>2021</v>
      </c>
      <c r="I28" s="10">
        <v>2022</v>
      </c>
      <c r="J28" s="10">
        <v>2023</v>
      </c>
      <c r="K28" s="10">
        <v>2024</v>
      </c>
      <c r="L28" s="10">
        <v>2025</v>
      </c>
    </row>
    <row r="29" spans="2:12" x14ac:dyDescent="0.35">
      <c r="B29" s="8" t="s">
        <v>101</v>
      </c>
      <c r="C29" s="8">
        <v>67545</v>
      </c>
      <c r="D29" s="8">
        <v>67660</v>
      </c>
      <c r="E29" s="8">
        <v>67767</v>
      </c>
      <c r="F29" s="8">
        <v>67787</v>
      </c>
      <c r="G29" s="8">
        <v>68259</v>
      </c>
      <c r="H29" s="8">
        <v>67930</v>
      </c>
      <c r="I29" s="8">
        <v>67654</v>
      </c>
      <c r="J29" s="8">
        <v>67985</v>
      </c>
      <c r="K29" s="8">
        <v>68437</v>
      </c>
      <c r="L29" s="8">
        <v>68440</v>
      </c>
    </row>
    <row r="30" spans="2:12" x14ac:dyDescent="0.35">
      <c r="B30" s="8" t="s">
        <v>102</v>
      </c>
      <c r="C30" s="8">
        <v>16679</v>
      </c>
      <c r="D30" s="8">
        <v>16888</v>
      </c>
      <c r="E30" s="8">
        <v>17190</v>
      </c>
      <c r="F30" s="8">
        <v>17066</v>
      </c>
      <c r="G30" s="8">
        <v>16823</v>
      </c>
      <c r="H30" s="8">
        <v>16520</v>
      </c>
      <c r="I30" s="8">
        <v>16213</v>
      </c>
      <c r="J30" s="8">
        <v>15936</v>
      </c>
      <c r="K30" s="8">
        <v>15565</v>
      </c>
      <c r="L30" s="8">
        <v>15237</v>
      </c>
    </row>
    <row r="31" spans="2:12" x14ac:dyDescent="0.35">
      <c r="B31" s="8" t="s">
        <v>103</v>
      </c>
      <c r="C31" s="8">
        <v>1546</v>
      </c>
      <c r="D31" s="8">
        <v>1633</v>
      </c>
      <c r="E31" s="8">
        <v>1765</v>
      </c>
      <c r="F31" s="8">
        <v>1896</v>
      </c>
      <c r="G31" s="8">
        <v>2022</v>
      </c>
      <c r="H31" s="8">
        <v>2497</v>
      </c>
      <c r="I31" s="8">
        <v>3477</v>
      </c>
      <c r="J31" s="8">
        <v>4353</v>
      </c>
      <c r="K31" s="8">
        <v>5086</v>
      </c>
      <c r="L31" s="8">
        <v>5593</v>
      </c>
    </row>
    <row r="32" spans="2:12" x14ac:dyDescent="0.3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12" x14ac:dyDescent="0.35">
      <c r="B33" s="14" t="str">
        <f>B9</f>
        <v>Jersey or British</v>
      </c>
      <c r="C33" s="14">
        <f t="shared" ref="C33:L33" si="0">INDEX(C$29:C$31,MATCH($B$33,$B$29:$B$31,0),1)</f>
        <v>67545</v>
      </c>
      <c r="D33" s="14">
        <f t="shared" si="0"/>
        <v>67660</v>
      </c>
      <c r="E33" s="14">
        <f t="shared" si="0"/>
        <v>67767</v>
      </c>
      <c r="F33" s="14">
        <f t="shared" si="0"/>
        <v>67787</v>
      </c>
      <c r="G33" s="14">
        <f t="shared" si="0"/>
        <v>68259</v>
      </c>
      <c r="H33" s="14">
        <f t="shared" si="0"/>
        <v>67930</v>
      </c>
      <c r="I33" s="14">
        <f t="shared" si="0"/>
        <v>67654</v>
      </c>
      <c r="J33" s="14">
        <f t="shared" si="0"/>
        <v>67985</v>
      </c>
      <c r="K33" s="14">
        <f t="shared" si="0"/>
        <v>68437</v>
      </c>
      <c r="L33" s="14">
        <f t="shared" si="0"/>
        <v>68440</v>
      </c>
    </row>
    <row r="52" spans="2:12" ht="19.8" x14ac:dyDescent="0.45">
      <c r="B52" s="4"/>
    </row>
    <row r="54" spans="2:12" x14ac:dyDescent="0.35">
      <c r="B54" s="17"/>
      <c r="C54" s="17"/>
      <c r="D54" s="18"/>
      <c r="E54" s="16"/>
      <c r="F54" s="16"/>
      <c r="G54" s="16"/>
      <c r="H54" s="16"/>
      <c r="I54" s="16"/>
      <c r="J54" s="16"/>
      <c r="K54" s="16"/>
      <c r="L54" s="16"/>
    </row>
    <row r="55" spans="2:12" x14ac:dyDescent="0.35">
      <c r="B55" s="19"/>
      <c r="C55" s="20"/>
      <c r="D55" s="21"/>
      <c r="E55" s="15"/>
      <c r="F55" s="15"/>
      <c r="G55" s="15"/>
      <c r="H55" s="15"/>
      <c r="I55" s="15"/>
      <c r="J55" s="15"/>
      <c r="K55" s="15"/>
      <c r="L55" s="15"/>
    </row>
    <row r="56" spans="2:12" x14ac:dyDescent="0.35">
      <c r="B56" s="19"/>
      <c r="C56" s="20"/>
      <c r="D56" s="21"/>
      <c r="E56" s="15"/>
      <c r="F56" s="15"/>
      <c r="G56" s="15"/>
      <c r="H56" s="15"/>
      <c r="I56" s="15"/>
      <c r="J56" s="15"/>
      <c r="K56" s="15"/>
      <c r="L56" s="15"/>
    </row>
    <row r="57" spans="2:12" x14ac:dyDescent="0.35">
      <c r="B57" s="19"/>
      <c r="C57" s="20"/>
      <c r="D57" s="21"/>
      <c r="E57" s="15"/>
      <c r="F57" s="15"/>
      <c r="G57" s="15"/>
      <c r="H57" s="15"/>
      <c r="I57" s="15"/>
      <c r="J57" s="15"/>
      <c r="K57" s="15"/>
      <c r="L57" s="15"/>
    </row>
    <row r="58" spans="2:12" x14ac:dyDescent="0.35">
      <c r="B58" s="19"/>
      <c r="C58" s="20"/>
      <c r="D58" s="21"/>
      <c r="E58" s="15"/>
      <c r="F58" s="15"/>
      <c r="G58" s="15"/>
      <c r="H58" s="15"/>
      <c r="I58" s="15"/>
      <c r="J58" s="15"/>
      <c r="K58" s="15"/>
      <c r="L58" s="15"/>
    </row>
    <row r="59" spans="2:12" x14ac:dyDescent="0.35">
      <c r="B59" s="19"/>
      <c r="C59" s="20"/>
      <c r="D59" s="21"/>
      <c r="E59" s="15"/>
      <c r="F59" s="15"/>
      <c r="G59" s="15"/>
      <c r="H59" s="15"/>
      <c r="I59" s="15"/>
      <c r="J59" s="15"/>
      <c r="K59" s="15"/>
      <c r="L59" s="15"/>
    </row>
    <row r="60" spans="2:12" x14ac:dyDescent="0.35">
      <c r="B60" s="19"/>
      <c r="C60" s="20"/>
      <c r="D60" s="21"/>
      <c r="E60" s="15"/>
      <c r="F60" s="15"/>
      <c r="G60" s="15"/>
      <c r="H60" s="15"/>
      <c r="I60" s="15"/>
      <c r="J60" s="15"/>
      <c r="K60" s="15"/>
      <c r="L60" s="15"/>
    </row>
    <row r="61" spans="2:12" x14ac:dyDescent="0.35"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6" spans="2:12" x14ac:dyDescent="0.3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</sheetData>
  <dataValidations count="1">
    <dataValidation type="list" allowBlank="1" showInputMessage="1" showErrorMessage="1" sqref="B9" xr:uid="{3721C2EE-549E-4B29-AF84-1CF2848EA42E}">
      <formula1>$B$29:$B$31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6E95-DCA6-48CA-AE1D-5054026FC6C4}">
  <dimension ref="B3:N73"/>
  <sheetViews>
    <sheetView showGridLines="0" zoomScaleNormal="100" workbookViewId="0">
      <selection activeCell="D8" sqref="D8"/>
    </sheetView>
  </sheetViews>
  <sheetFormatPr defaultRowHeight="15.6" x14ac:dyDescent="0.35"/>
  <cols>
    <col min="2" max="2" width="21" customWidth="1"/>
    <col min="3" max="4" width="8.90625" customWidth="1"/>
    <col min="5" max="5" width="8.81640625" customWidth="1"/>
  </cols>
  <sheetData>
    <row r="3" spans="2:8" ht="22.8" x14ac:dyDescent="0.5">
      <c r="D3" s="2"/>
    </row>
    <row r="4" spans="2:8" ht="22.8" x14ac:dyDescent="0.5">
      <c r="D4" s="2"/>
    </row>
    <row r="5" spans="2:8" ht="27.6" x14ac:dyDescent="0.6">
      <c r="B5" s="3" t="s">
        <v>16</v>
      </c>
    </row>
    <row r="6" spans="2:8" ht="19.8" x14ac:dyDescent="0.45">
      <c r="B6" s="4" t="s">
        <v>107</v>
      </c>
    </row>
    <row r="8" spans="2:8" x14ac:dyDescent="0.35">
      <c r="B8" s="10" t="s">
        <v>15</v>
      </c>
      <c r="G8" s="10" t="s">
        <v>14</v>
      </c>
    </row>
    <row r="9" spans="2:8" x14ac:dyDescent="0.35">
      <c r="B9" s="8" t="s">
        <v>4</v>
      </c>
      <c r="C9" t="s">
        <v>28</v>
      </c>
      <c r="G9" s="22">
        <v>2025</v>
      </c>
      <c r="H9" t="s">
        <v>28</v>
      </c>
    </row>
    <row r="26" spans="2:14" ht="19.8" x14ac:dyDescent="0.45">
      <c r="B26" s="4" t="s">
        <v>106</v>
      </c>
    </row>
    <row r="28" spans="2:14" x14ac:dyDescent="0.35">
      <c r="B28" s="7" t="s">
        <v>15</v>
      </c>
      <c r="C28" s="1">
        <v>2016</v>
      </c>
      <c r="D28" s="1">
        <v>2017</v>
      </c>
      <c r="E28" s="10">
        <v>2018</v>
      </c>
      <c r="F28" s="10">
        <v>2019</v>
      </c>
      <c r="G28" s="10">
        <v>2020</v>
      </c>
      <c r="H28" s="10">
        <v>2021</v>
      </c>
      <c r="I28" s="10">
        <v>2022</v>
      </c>
      <c r="J28" s="10">
        <v>2023</v>
      </c>
      <c r="K28" s="10">
        <v>2024</v>
      </c>
      <c r="L28" s="10">
        <v>2025</v>
      </c>
      <c r="M28" s="16"/>
      <c r="N28" s="14">
        <f>G9</f>
        <v>2025</v>
      </c>
    </row>
    <row r="29" spans="2:14" x14ac:dyDescent="0.35">
      <c r="B29" s="9" t="s">
        <v>4</v>
      </c>
      <c r="C29" s="11">
        <v>8494</v>
      </c>
      <c r="D29" s="12">
        <v>8721</v>
      </c>
      <c r="E29" s="13">
        <v>8857</v>
      </c>
      <c r="F29" s="13">
        <v>8882</v>
      </c>
      <c r="G29" s="13">
        <v>8852</v>
      </c>
      <c r="H29" s="13">
        <v>8754</v>
      </c>
      <c r="I29" s="13">
        <v>8577</v>
      </c>
      <c r="J29" s="13">
        <v>8434</v>
      </c>
      <c r="K29" s="13">
        <v>8229</v>
      </c>
      <c r="L29" s="13">
        <v>8035</v>
      </c>
      <c r="M29" s="15"/>
      <c r="N29" s="14">
        <f>INDEX($C29:$L29,1,MATCH($N$28,$C$28:$L$28,0))</f>
        <v>8035</v>
      </c>
    </row>
    <row r="30" spans="2:14" x14ac:dyDescent="0.35">
      <c r="B30" s="9" t="s">
        <v>5</v>
      </c>
      <c r="C30" s="11">
        <v>3187</v>
      </c>
      <c r="D30" s="12">
        <v>3109</v>
      </c>
      <c r="E30" s="13">
        <v>3052</v>
      </c>
      <c r="F30" s="13">
        <v>2912</v>
      </c>
      <c r="G30" s="13">
        <v>2788</v>
      </c>
      <c r="H30" s="13">
        <v>2650</v>
      </c>
      <c r="I30" s="13">
        <v>2597</v>
      </c>
      <c r="J30" s="13">
        <v>2529</v>
      </c>
      <c r="K30" s="13">
        <v>2452</v>
      </c>
      <c r="L30" s="13">
        <v>2378</v>
      </c>
      <c r="M30" s="15"/>
      <c r="N30" s="14">
        <f t="shared" ref="N30:N38" si="0">INDEX($C30:$L30,1,MATCH($N$28,$C$28:$L$28,0))</f>
        <v>2378</v>
      </c>
    </row>
    <row r="31" spans="2:14" x14ac:dyDescent="0.35">
      <c r="B31" s="9" t="s">
        <v>6</v>
      </c>
      <c r="C31" s="11">
        <v>1764</v>
      </c>
      <c r="D31" s="12">
        <v>1755</v>
      </c>
      <c r="E31" s="13">
        <v>1777</v>
      </c>
      <c r="F31" s="13">
        <v>1762</v>
      </c>
      <c r="G31" s="13">
        <v>1735</v>
      </c>
      <c r="H31" s="13">
        <v>1735</v>
      </c>
      <c r="I31" s="13">
        <v>1732</v>
      </c>
      <c r="J31" s="13">
        <v>1749</v>
      </c>
      <c r="K31" s="13">
        <v>1748</v>
      </c>
      <c r="L31" s="13">
        <v>1749</v>
      </c>
      <c r="M31" s="15"/>
      <c r="N31" s="14">
        <f t="shared" si="0"/>
        <v>1749</v>
      </c>
    </row>
    <row r="32" spans="2:14" x14ac:dyDescent="0.35">
      <c r="B32" s="9" t="s">
        <v>7</v>
      </c>
      <c r="C32" s="11">
        <v>1106</v>
      </c>
      <c r="D32" s="12">
        <v>1163</v>
      </c>
      <c r="E32" s="13">
        <v>1328</v>
      </c>
      <c r="F32" s="13">
        <v>1323</v>
      </c>
      <c r="G32" s="13">
        <v>1282</v>
      </c>
      <c r="H32" s="13">
        <v>1191</v>
      </c>
      <c r="I32" s="13">
        <v>1163</v>
      </c>
      <c r="J32" s="13">
        <v>1150</v>
      </c>
      <c r="K32" s="13">
        <v>1124</v>
      </c>
      <c r="L32" s="13">
        <v>1076</v>
      </c>
      <c r="M32" s="15"/>
      <c r="N32" s="14">
        <f t="shared" si="0"/>
        <v>1076</v>
      </c>
    </row>
    <row r="33" spans="2:14" x14ac:dyDescent="0.35">
      <c r="B33" s="9" t="s">
        <v>8</v>
      </c>
      <c r="C33" s="11">
        <v>632</v>
      </c>
      <c r="D33" s="12">
        <v>639</v>
      </c>
      <c r="E33" s="13">
        <v>637</v>
      </c>
      <c r="F33" s="13">
        <v>612</v>
      </c>
      <c r="G33" s="13">
        <v>588</v>
      </c>
      <c r="H33" s="13">
        <v>580</v>
      </c>
      <c r="I33" s="13">
        <v>566</v>
      </c>
      <c r="J33" s="13">
        <v>536</v>
      </c>
      <c r="K33" s="13">
        <v>520</v>
      </c>
      <c r="L33" s="13">
        <v>516</v>
      </c>
      <c r="M33" s="15"/>
      <c r="N33" s="14">
        <f t="shared" si="0"/>
        <v>516</v>
      </c>
    </row>
    <row r="34" spans="2:14" x14ac:dyDescent="0.35">
      <c r="B34" s="9" t="s">
        <v>9</v>
      </c>
      <c r="C34" s="11">
        <v>205</v>
      </c>
      <c r="D34" s="12">
        <v>207</v>
      </c>
      <c r="E34" s="13">
        <v>213</v>
      </c>
      <c r="F34" s="13">
        <v>217</v>
      </c>
      <c r="G34" s="13">
        <v>223</v>
      </c>
      <c r="H34" s="13">
        <v>219</v>
      </c>
      <c r="I34" s="13">
        <v>205</v>
      </c>
      <c r="J34" s="13">
        <v>201</v>
      </c>
      <c r="K34" s="13">
        <v>195</v>
      </c>
      <c r="L34" s="13">
        <v>188</v>
      </c>
      <c r="M34" s="15"/>
      <c r="N34" s="14">
        <f t="shared" si="0"/>
        <v>188</v>
      </c>
    </row>
    <row r="35" spans="2:14" x14ac:dyDescent="0.35">
      <c r="B35" s="8" t="s">
        <v>10</v>
      </c>
      <c r="C35" s="13">
        <v>163</v>
      </c>
      <c r="D35" s="13">
        <v>171</v>
      </c>
      <c r="E35" s="13">
        <v>172</v>
      </c>
      <c r="F35" s="13">
        <v>162</v>
      </c>
      <c r="G35" s="13">
        <v>156</v>
      </c>
      <c r="H35" s="13">
        <v>161</v>
      </c>
      <c r="I35" s="13">
        <v>163</v>
      </c>
      <c r="J35" s="13">
        <v>165</v>
      </c>
      <c r="K35" s="13">
        <v>170</v>
      </c>
      <c r="L35" s="13">
        <v>172</v>
      </c>
      <c r="M35" s="15"/>
      <c r="N35" s="14">
        <f t="shared" si="0"/>
        <v>172</v>
      </c>
    </row>
    <row r="36" spans="2:14" x14ac:dyDescent="0.35">
      <c r="B36" s="8" t="s">
        <v>11</v>
      </c>
      <c r="C36" s="13">
        <v>143</v>
      </c>
      <c r="D36" s="13">
        <v>142</v>
      </c>
      <c r="E36" s="13">
        <v>137</v>
      </c>
      <c r="F36" s="13">
        <v>135</v>
      </c>
      <c r="G36" s="13">
        <v>148</v>
      </c>
      <c r="H36" s="13">
        <v>153</v>
      </c>
      <c r="I36" s="13">
        <v>149</v>
      </c>
      <c r="J36" s="13">
        <v>146</v>
      </c>
      <c r="K36" s="13">
        <v>147</v>
      </c>
      <c r="L36" s="13">
        <v>143</v>
      </c>
      <c r="M36" s="15"/>
      <c r="N36" s="14">
        <f t="shared" si="0"/>
        <v>143</v>
      </c>
    </row>
    <row r="37" spans="2:14" x14ac:dyDescent="0.35">
      <c r="B37" s="8" t="s">
        <v>12</v>
      </c>
      <c r="C37" s="13">
        <v>121</v>
      </c>
      <c r="D37" s="13">
        <v>126</v>
      </c>
      <c r="E37" s="13">
        <v>136</v>
      </c>
      <c r="F37" s="13">
        <v>135</v>
      </c>
      <c r="G37" s="13">
        <v>143</v>
      </c>
      <c r="H37" s="13">
        <v>146</v>
      </c>
      <c r="I37" s="13">
        <v>144</v>
      </c>
      <c r="J37" s="13">
        <v>139</v>
      </c>
      <c r="K37" s="13">
        <v>132</v>
      </c>
      <c r="L37" s="13">
        <v>127</v>
      </c>
      <c r="M37" s="15"/>
      <c r="N37" s="14">
        <f t="shared" si="0"/>
        <v>127</v>
      </c>
    </row>
    <row r="38" spans="2:14" x14ac:dyDescent="0.35">
      <c r="B38" s="8" t="s">
        <v>13</v>
      </c>
      <c r="C38" s="13">
        <v>121</v>
      </c>
      <c r="D38" s="13">
        <v>118</v>
      </c>
      <c r="E38" s="13">
        <v>114</v>
      </c>
      <c r="F38" s="13">
        <v>113</v>
      </c>
      <c r="G38" s="13">
        <v>108</v>
      </c>
      <c r="H38" s="13">
        <v>109</v>
      </c>
      <c r="I38" s="13">
        <v>114</v>
      </c>
      <c r="J38" s="13">
        <v>109</v>
      </c>
      <c r="K38" s="13">
        <v>103</v>
      </c>
      <c r="L38" s="13">
        <v>107</v>
      </c>
      <c r="M38" s="15"/>
      <c r="N38" s="14">
        <f t="shared" si="0"/>
        <v>107</v>
      </c>
    </row>
    <row r="39" spans="2:14" x14ac:dyDescent="0.35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4"/>
    </row>
    <row r="40" spans="2:14" x14ac:dyDescent="0.35">
      <c r="B40" s="14" t="str">
        <f>B9</f>
        <v>Portuguese or Madeiran</v>
      </c>
      <c r="C40" s="14">
        <f>INDEX(C$29:C$38,MATCH($B$40,$B$29:$B$38,0),1)</f>
        <v>8494</v>
      </c>
      <c r="D40" s="14">
        <f>INDEX(D$29:D$38,MATCH($B$40,$B$29:$B$38,0),1)</f>
        <v>8721</v>
      </c>
      <c r="E40" s="14">
        <f t="shared" ref="E40:L40" si="1">INDEX(E$29:E$38,MATCH($B$40,$B$29:$B$38,0),1)</f>
        <v>8857</v>
      </c>
      <c r="F40" s="14">
        <f t="shared" si="1"/>
        <v>8882</v>
      </c>
      <c r="G40" s="14">
        <f t="shared" si="1"/>
        <v>8852</v>
      </c>
      <c r="H40" s="14">
        <f t="shared" si="1"/>
        <v>8754</v>
      </c>
      <c r="I40" s="14">
        <f t="shared" si="1"/>
        <v>8577</v>
      </c>
      <c r="J40" s="14">
        <f t="shared" si="1"/>
        <v>8434</v>
      </c>
      <c r="K40" s="14">
        <f t="shared" si="1"/>
        <v>8229</v>
      </c>
      <c r="L40" s="14">
        <f t="shared" si="1"/>
        <v>8035</v>
      </c>
      <c r="M40" s="14"/>
    </row>
    <row r="59" spans="2:12" ht="19.8" x14ac:dyDescent="0.45">
      <c r="B59" s="4"/>
    </row>
    <row r="61" spans="2:12" x14ac:dyDescent="0.35">
      <c r="B61" s="17"/>
      <c r="C61" s="17"/>
      <c r="D61" s="18"/>
      <c r="E61" s="16"/>
      <c r="F61" s="16"/>
      <c r="G61" s="16"/>
      <c r="H61" s="16"/>
      <c r="I61" s="16"/>
      <c r="J61" s="16"/>
      <c r="K61" s="16"/>
      <c r="L61" s="16"/>
    </row>
    <row r="62" spans="2:12" x14ac:dyDescent="0.35">
      <c r="B62" s="19"/>
      <c r="C62" s="20"/>
      <c r="D62" s="21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B63" s="19"/>
      <c r="C63" s="20"/>
      <c r="D63" s="21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B64" s="19"/>
      <c r="C64" s="20"/>
      <c r="D64" s="21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B65" s="19"/>
      <c r="C65" s="20"/>
      <c r="D65" s="21"/>
      <c r="E65" s="15"/>
      <c r="F65" s="15"/>
      <c r="G65" s="15"/>
      <c r="H65" s="15"/>
      <c r="I65" s="15"/>
      <c r="J65" s="15"/>
      <c r="K65" s="15"/>
      <c r="L65" s="15"/>
    </row>
    <row r="66" spans="2:12" x14ac:dyDescent="0.35">
      <c r="B66" s="19"/>
      <c r="C66" s="20"/>
      <c r="D66" s="21"/>
      <c r="E66" s="15"/>
      <c r="F66" s="15"/>
      <c r="G66" s="15"/>
      <c r="H66" s="15"/>
      <c r="I66" s="15"/>
      <c r="J66" s="15"/>
      <c r="K66" s="15"/>
      <c r="L66" s="15"/>
    </row>
    <row r="67" spans="2:12" x14ac:dyDescent="0.35">
      <c r="B67" s="19"/>
      <c r="C67" s="20"/>
      <c r="D67" s="21"/>
      <c r="E67" s="15"/>
      <c r="F67" s="15"/>
      <c r="G67" s="15"/>
      <c r="H67" s="15"/>
      <c r="I67" s="15"/>
      <c r="J67" s="15"/>
      <c r="K67" s="15"/>
      <c r="L67" s="15"/>
    </row>
    <row r="68" spans="2:12" x14ac:dyDescent="0.35"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3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35"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35"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3" spans="2:12" x14ac:dyDescent="0.3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</sheetData>
  <dataValidations count="2">
    <dataValidation type="list" allowBlank="1" showInputMessage="1" showErrorMessage="1" sqref="B9" xr:uid="{201D415B-0723-4919-82F7-163CB5F4BEFA}">
      <formula1>$B$29:$B$38</formula1>
    </dataValidation>
    <dataValidation type="list" allowBlank="1" showInputMessage="1" showErrorMessage="1" sqref="G9" xr:uid="{0355363D-ACAB-42E4-BE46-52E666CF8E50}">
      <formula1>$C$28:$L$28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33E1-9EC9-40C0-B294-6EFF24FB6D96}">
  <dimension ref="B3:N73"/>
  <sheetViews>
    <sheetView showGridLines="0" zoomScaleNormal="100" workbookViewId="0">
      <selection activeCell="D35" sqref="D35"/>
    </sheetView>
  </sheetViews>
  <sheetFormatPr defaultRowHeight="15.6" x14ac:dyDescent="0.35"/>
  <cols>
    <col min="2" max="2" width="21" customWidth="1"/>
    <col min="3" max="4" width="8.90625" customWidth="1"/>
    <col min="5" max="5" width="8.81640625" customWidth="1"/>
  </cols>
  <sheetData>
    <row r="3" spans="2:8" ht="22.8" x14ac:dyDescent="0.5">
      <c r="D3" s="2"/>
    </row>
    <row r="4" spans="2:8" ht="22.8" x14ac:dyDescent="0.5">
      <c r="D4" s="2"/>
    </row>
    <row r="5" spans="2:8" ht="27.6" x14ac:dyDescent="0.6">
      <c r="B5" s="3" t="s">
        <v>27</v>
      </c>
    </row>
    <row r="6" spans="2:8" ht="19.8" x14ac:dyDescent="0.45">
      <c r="B6" s="4" t="s">
        <v>108</v>
      </c>
    </row>
    <row r="8" spans="2:8" x14ac:dyDescent="0.35">
      <c r="B8" s="10" t="s">
        <v>15</v>
      </c>
      <c r="G8" s="10" t="s">
        <v>14</v>
      </c>
    </row>
    <row r="9" spans="2:8" x14ac:dyDescent="0.35">
      <c r="B9" s="8" t="s">
        <v>17</v>
      </c>
      <c r="C9" t="s">
        <v>28</v>
      </c>
      <c r="G9" s="22">
        <v>2025</v>
      </c>
      <c r="H9" t="s">
        <v>28</v>
      </c>
    </row>
    <row r="26" spans="2:14" ht="19.8" x14ac:dyDescent="0.45">
      <c r="B26" s="4" t="s">
        <v>109</v>
      </c>
    </row>
    <row r="28" spans="2:14" x14ac:dyDescent="0.35">
      <c r="B28" s="7" t="s">
        <v>15</v>
      </c>
      <c r="C28" s="1">
        <v>2016</v>
      </c>
      <c r="D28" s="1">
        <v>2017</v>
      </c>
      <c r="E28" s="10">
        <v>2018</v>
      </c>
      <c r="F28" s="10">
        <v>2019</v>
      </c>
      <c r="G28" s="10">
        <v>2020</v>
      </c>
      <c r="H28" s="10">
        <v>2021</v>
      </c>
      <c r="I28" s="10">
        <v>2022</v>
      </c>
      <c r="J28" s="10">
        <v>2023</v>
      </c>
      <c r="K28" s="10">
        <v>2024</v>
      </c>
      <c r="L28" s="10">
        <v>2025</v>
      </c>
      <c r="M28" s="16"/>
      <c r="N28" s="14">
        <f>G9</f>
        <v>2025</v>
      </c>
    </row>
    <row r="29" spans="2:14" x14ac:dyDescent="0.35">
      <c r="B29" s="9" t="s">
        <v>17</v>
      </c>
      <c r="C29" s="11">
        <v>111</v>
      </c>
      <c r="D29" s="12">
        <v>116</v>
      </c>
      <c r="E29" s="13">
        <v>139</v>
      </c>
      <c r="F29" s="13">
        <v>154</v>
      </c>
      <c r="G29" s="13">
        <v>222</v>
      </c>
      <c r="H29" s="13">
        <v>362</v>
      </c>
      <c r="I29" s="13">
        <v>537</v>
      </c>
      <c r="J29" s="13">
        <v>732</v>
      </c>
      <c r="K29" s="13">
        <v>929</v>
      </c>
      <c r="L29" s="13">
        <v>1036</v>
      </c>
      <c r="M29" s="15"/>
      <c r="N29" s="14">
        <f>INDEX($C29:$L29,1,MATCH($N$28,$C$28:$L$28,0))</f>
        <v>1036</v>
      </c>
    </row>
    <row r="30" spans="2:14" x14ac:dyDescent="0.35">
      <c r="B30" s="9" t="s">
        <v>18</v>
      </c>
      <c r="C30" s="11">
        <v>86</v>
      </c>
      <c r="D30" s="12">
        <v>88</v>
      </c>
      <c r="E30" s="13">
        <v>87</v>
      </c>
      <c r="F30" s="13">
        <v>100</v>
      </c>
      <c r="G30" s="13">
        <v>81</v>
      </c>
      <c r="H30" s="13">
        <v>219</v>
      </c>
      <c r="I30" s="13">
        <v>506</v>
      </c>
      <c r="J30" s="13">
        <v>720</v>
      </c>
      <c r="K30" s="13">
        <v>875</v>
      </c>
      <c r="L30" s="13">
        <v>944</v>
      </c>
      <c r="M30" s="15"/>
      <c r="N30" s="14">
        <f t="shared" ref="N30:N38" si="0">INDEX($C30:$L30,1,MATCH($N$28,$C$28:$L$28,0))</f>
        <v>944</v>
      </c>
    </row>
    <row r="31" spans="2:14" x14ac:dyDescent="0.35">
      <c r="B31" s="9" t="s">
        <v>19</v>
      </c>
      <c r="C31" s="11">
        <v>263</v>
      </c>
      <c r="D31" s="12">
        <v>286</v>
      </c>
      <c r="E31" s="13">
        <v>306</v>
      </c>
      <c r="F31" s="13">
        <v>349</v>
      </c>
      <c r="G31" s="13">
        <v>369</v>
      </c>
      <c r="H31" s="13">
        <v>411</v>
      </c>
      <c r="I31" s="13">
        <v>476</v>
      </c>
      <c r="J31" s="13">
        <v>499</v>
      </c>
      <c r="K31" s="13">
        <v>514</v>
      </c>
      <c r="L31" s="13">
        <v>547</v>
      </c>
      <c r="M31" s="15"/>
      <c r="N31" s="14">
        <f t="shared" si="0"/>
        <v>547</v>
      </c>
    </row>
    <row r="32" spans="2:14" x14ac:dyDescent="0.35">
      <c r="B32" s="9" t="s">
        <v>20</v>
      </c>
      <c r="C32" s="11">
        <v>71</v>
      </c>
      <c r="D32" s="12">
        <v>79</v>
      </c>
      <c r="E32" s="13">
        <v>105</v>
      </c>
      <c r="F32" s="13">
        <v>126</v>
      </c>
      <c r="G32" s="13">
        <v>131</v>
      </c>
      <c r="H32" s="13">
        <v>136</v>
      </c>
      <c r="I32" s="13">
        <v>164</v>
      </c>
      <c r="J32" s="13">
        <v>251</v>
      </c>
      <c r="K32" s="13">
        <v>344</v>
      </c>
      <c r="L32" s="13">
        <v>426</v>
      </c>
      <c r="M32" s="15"/>
      <c r="N32" s="14">
        <f t="shared" si="0"/>
        <v>426</v>
      </c>
    </row>
    <row r="33" spans="2:14" x14ac:dyDescent="0.35">
      <c r="B33" s="9" t="s">
        <v>21</v>
      </c>
      <c r="C33" s="11">
        <v>174</v>
      </c>
      <c r="D33" s="12">
        <v>187</v>
      </c>
      <c r="E33" s="13">
        <v>189</v>
      </c>
      <c r="F33" s="13">
        <v>188</v>
      </c>
      <c r="G33" s="13">
        <v>185</v>
      </c>
      <c r="H33" s="13">
        <v>210</v>
      </c>
      <c r="I33" s="13">
        <v>272</v>
      </c>
      <c r="J33" s="13">
        <v>321</v>
      </c>
      <c r="K33" s="13">
        <v>367</v>
      </c>
      <c r="L33" s="13">
        <v>418</v>
      </c>
      <c r="M33" s="15"/>
      <c r="N33" s="14">
        <f t="shared" si="0"/>
        <v>418</v>
      </c>
    </row>
    <row r="34" spans="2:14" x14ac:dyDescent="0.35">
      <c r="B34" s="9" t="s">
        <v>22</v>
      </c>
      <c r="C34" s="11">
        <v>32</v>
      </c>
      <c r="D34" s="12">
        <v>37</v>
      </c>
      <c r="E34" s="13">
        <v>43</v>
      </c>
      <c r="F34" s="13">
        <v>54</v>
      </c>
      <c r="G34" s="13">
        <v>56</v>
      </c>
      <c r="H34" s="13">
        <v>66</v>
      </c>
      <c r="I34" s="13">
        <v>106</v>
      </c>
      <c r="J34" s="13">
        <v>160</v>
      </c>
      <c r="K34" s="13">
        <v>176</v>
      </c>
      <c r="L34" s="13">
        <v>190</v>
      </c>
      <c r="M34" s="15"/>
      <c r="N34" s="14">
        <f t="shared" si="0"/>
        <v>190</v>
      </c>
    </row>
    <row r="35" spans="2:14" x14ac:dyDescent="0.35">
      <c r="B35" s="8" t="s">
        <v>23</v>
      </c>
      <c r="C35" s="13"/>
      <c r="D35" s="13">
        <v>11</v>
      </c>
      <c r="E35" s="13">
        <v>26</v>
      </c>
      <c r="F35" s="13">
        <v>40</v>
      </c>
      <c r="G35" s="13">
        <v>40</v>
      </c>
      <c r="H35" s="13">
        <v>58</v>
      </c>
      <c r="I35" s="13">
        <v>102</v>
      </c>
      <c r="J35" s="13">
        <v>148</v>
      </c>
      <c r="K35" s="13">
        <v>164</v>
      </c>
      <c r="L35" s="13">
        <v>186</v>
      </c>
      <c r="M35" s="15"/>
      <c r="N35" s="14">
        <f t="shared" si="0"/>
        <v>186</v>
      </c>
    </row>
    <row r="36" spans="2:14" x14ac:dyDescent="0.35">
      <c r="B36" s="8" t="s">
        <v>24</v>
      </c>
      <c r="C36" s="13">
        <v>15</v>
      </c>
      <c r="D36" s="13">
        <v>22</v>
      </c>
      <c r="E36" s="13">
        <v>22</v>
      </c>
      <c r="F36" s="13">
        <v>25</v>
      </c>
      <c r="G36" s="13">
        <v>36</v>
      </c>
      <c r="H36" s="13">
        <v>46</v>
      </c>
      <c r="I36" s="13">
        <v>88</v>
      </c>
      <c r="J36" s="13">
        <v>122</v>
      </c>
      <c r="K36" s="13">
        <v>154</v>
      </c>
      <c r="L36" s="13">
        <v>169</v>
      </c>
      <c r="M36" s="15"/>
      <c r="N36" s="14">
        <f t="shared" si="0"/>
        <v>169</v>
      </c>
    </row>
    <row r="37" spans="2:14" x14ac:dyDescent="0.35">
      <c r="B37" s="8" t="s">
        <v>25</v>
      </c>
      <c r="C37" s="13">
        <v>28</v>
      </c>
      <c r="D37" s="13">
        <v>32</v>
      </c>
      <c r="E37" s="13">
        <v>46</v>
      </c>
      <c r="F37" s="13">
        <v>48</v>
      </c>
      <c r="G37" s="13">
        <v>55</v>
      </c>
      <c r="H37" s="13">
        <v>62</v>
      </c>
      <c r="I37" s="13">
        <v>79</v>
      </c>
      <c r="J37" s="13">
        <v>106</v>
      </c>
      <c r="K37" s="13">
        <v>127</v>
      </c>
      <c r="L37" s="13">
        <v>150</v>
      </c>
      <c r="M37" s="15"/>
      <c r="N37" s="14">
        <f t="shared" si="0"/>
        <v>150</v>
      </c>
    </row>
    <row r="38" spans="2:14" x14ac:dyDescent="0.35">
      <c r="B38" s="8" t="s">
        <v>26</v>
      </c>
      <c r="C38" s="13">
        <v>124</v>
      </c>
      <c r="D38" s="13">
        <v>130</v>
      </c>
      <c r="E38" s="13">
        <v>136</v>
      </c>
      <c r="F38" s="13">
        <v>138</v>
      </c>
      <c r="G38" s="13">
        <v>146</v>
      </c>
      <c r="H38" s="13">
        <v>143</v>
      </c>
      <c r="I38" s="13">
        <v>147</v>
      </c>
      <c r="J38" s="13">
        <v>144</v>
      </c>
      <c r="K38" s="13">
        <v>139</v>
      </c>
      <c r="L38" s="13">
        <v>142</v>
      </c>
      <c r="M38" s="15"/>
      <c r="N38" s="14">
        <f t="shared" si="0"/>
        <v>142</v>
      </c>
    </row>
    <row r="39" spans="2:14" x14ac:dyDescent="0.35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4"/>
    </row>
    <row r="40" spans="2:14" x14ac:dyDescent="0.35">
      <c r="B40" s="14" t="str">
        <f>B9</f>
        <v>Filipino</v>
      </c>
      <c r="C40" s="14">
        <f>INDEX(C$29:C$38,MATCH($B$40,$B$29:$B$38,0),1)</f>
        <v>111</v>
      </c>
      <c r="D40" s="14">
        <f>INDEX(D$29:D$38,MATCH($B$40,$B$29:$B$38,0),1)</f>
        <v>116</v>
      </c>
      <c r="E40" s="14">
        <f t="shared" ref="E40:L40" si="1">INDEX(E$29:E$38,MATCH($B$40,$B$29:$B$38,0),1)</f>
        <v>139</v>
      </c>
      <c r="F40" s="14">
        <f t="shared" si="1"/>
        <v>154</v>
      </c>
      <c r="G40" s="14">
        <f t="shared" si="1"/>
        <v>222</v>
      </c>
      <c r="H40" s="14">
        <f t="shared" si="1"/>
        <v>362</v>
      </c>
      <c r="I40" s="14">
        <f t="shared" si="1"/>
        <v>537</v>
      </c>
      <c r="J40" s="14">
        <f t="shared" si="1"/>
        <v>732</v>
      </c>
      <c r="K40" s="14">
        <f t="shared" si="1"/>
        <v>929</v>
      </c>
      <c r="L40" s="14">
        <f t="shared" si="1"/>
        <v>1036</v>
      </c>
      <c r="M40" s="14"/>
    </row>
    <row r="59" spans="2:12" ht="19.8" x14ac:dyDescent="0.45">
      <c r="B59" s="4"/>
    </row>
    <row r="61" spans="2:12" x14ac:dyDescent="0.35">
      <c r="B61" s="17"/>
      <c r="C61" s="17"/>
      <c r="D61" s="18"/>
      <c r="E61" s="16"/>
      <c r="F61" s="16"/>
      <c r="G61" s="16"/>
      <c r="H61" s="16"/>
      <c r="I61" s="16"/>
      <c r="J61" s="16"/>
      <c r="K61" s="16"/>
      <c r="L61" s="16"/>
    </row>
    <row r="62" spans="2:12" x14ac:dyDescent="0.35">
      <c r="B62" s="19"/>
      <c r="C62" s="20"/>
      <c r="D62" s="21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B63" s="19"/>
      <c r="C63" s="20"/>
      <c r="D63" s="21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B64" s="19"/>
      <c r="C64" s="20"/>
      <c r="D64" s="21"/>
      <c r="E64" s="15"/>
      <c r="F64" s="15"/>
      <c r="G64" s="15"/>
      <c r="H64" s="15"/>
      <c r="I64" s="15"/>
      <c r="J64" s="15"/>
      <c r="K64" s="15"/>
      <c r="L64" s="15"/>
    </row>
    <row r="65" spans="2:12" x14ac:dyDescent="0.35">
      <c r="B65" s="19"/>
      <c r="C65" s="20"/>
      <c r="D65" s="21"/>
      <c r="E65" s="15"/>
      <c r="F65" s="15"/>
      <c r="G65" s="15"/>
      <c r="H65" s="15"/>
      <c r="I65" s="15"/>
      <c r="J65" s="15"/>
      <c r="K65" s="15"/>
      <c r="L65" s="15"/>
    </row>
    <row r="66" spans="2:12" x14ac:dyDescent="0.35">
      <c r="B66" s="19"/>
      <c r="C66" s="20"/>
      <c r="D66" s="21"/>
      <c r="E66" s="15"/>
      <c r="F66" s="15"/>
      <c r="G66" s="15"/>
      <c r="H66" s="15"/>
      <c r="I66" s="15"/>
      <c r="J66" s="15"/>
      <c r="K66" s="15"/>
      <c r="L66" s="15"/>
    </row>
    <row r="67" spans="2:12" x14ac:dyDescent="0.35">
      <c r="B67" s="19"/>
      <c r="C67" s="20"/>
      <c r="D67" s="21"/>
      <c r="E67" s="15"/>
      <c r="F67" s="15"/>
      <c r="G67" s="15"/>
      <c r="H67" s="15"/>
      <c r="I67" s="15"/>
      <c r="J67" s="15"/>
      <c r="K67" s="15"/>
      <c r="L67" s="15"/>
    </row>
    <row r="68" spans="2:12" x14ac:dyDescent="0.35"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35"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35"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35"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3" spans="2:12" x14ac:dyDescent="0.3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</sheetData>
  <dataValidations count="2">
    <dataValidation type="list" allowBlank="1" showInputMessage="1" showErrorMessage="1" sqref="G9" xr:uid="{55840AB4-867D-4386-9947-289AFF3271C3}">
      <formula1>$C$28:$L$28</formula1>
    </dataValidation>
    <dataValidation type="list" allowBlank="1" showInputMessage="1" showErrorMessage="1" sqref="B9" xr:uid="{B483756D-F055-4859-AE09-85E95288EF2B}">
      <formula1>$B$29:$B$38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68F7-DB8C-4F9E-9FFC-A367E573DBD7}">
  <dimension ref="B3:N66"/>
  <sheetViews>
    <sheetView showGridLines="0" zoomScaleNormal="100" workbookViewId="0"/>
  </sheetViews>
  <sheetFormatPr defaultRowHeight="15.6" x14ac:dyDescent="0.35"/>
  <cols>
    <col min="2" max="2" width="21" customWidth="1"/>
    <col min="3" max="4" width="8.90625" customWidth="1"/>
    <col min="5" max="5" width="8.81640625" customWidth="1"/>
  </cols>
  <sheetData>
    <row r="3" spans="2:8" ht="22.8" x14ac:dyDescent="0.5">
      <c r="D3" s="2"/>
    </row>
    <row r="4" spans="2:8" ht="22.8" x14ac:dyDescent="0.5">
      <c r="D4" s="2"/>
    </row>
    <row r="5" spans="2:8" ht="27.6" x14ac:dyDescent="0.6">
      <c r="B5" s="3" t="s">
        <v>84</v>
      </c>
    </row>
    <row r="6" spans="2:8" ht="19.8" x14ac:dyDescent="0.45">
      <c r="B6" s="4" t="s">
        <v>110</v>
      </c>
    </row>
    <row r="8" spans="2:8" x14ac:dyDescent="0.35">
      <c r="B8" s="10" t="s">
        <v>15</v>
      </c>
      <c r="G8" s="10" t="s">
        <v>14</v>
      </c>
    </row>
    <row r="9" spans="2:8" x14ac:dyDescent="0.35">
      <c r="B9" s="8" t="s">
        <v>86</v>
      </c>
      <c r="C9" t="s">
        <v>28</v>
      </c>
      <c r="G9" s="22">
        <v>2025</v>
      </c>
      <c r="H9" t="s">
        <v>28</v>
      </c>
    </row>
    <row r="26" spans="2:14" ht="19.8" x14ac:dyDescent="0.45">
      <c r="B26" s="4" t="s">
        <v>111</v>
      </c>
    </row>
    <row r="28" spans="2:14" x14ac:dyDescent="0.35">
      <c r="B28" s="7" t="s">
        <v>85</v>
      </c>
      <c r="C28" s="1">
        <v>2016</v>
      </c>
      <c r="D28" s="1">
        <v>2017</v>
      </c>
      <c r="E28" s="10">
        <v>2018</v>
      </c>
      <c r="F28" s="10">
        <v>2019</v>
      </c>
      <c r="G28" s="10">
        <v>2020</v>
      </c>
      <c r="H28" s="10">
        <v>2021</v>
      </c>
      <c r="I28" s="10">
        <v>2022</v>
      </c>
      <c r="J28" s="10">
        <v>2023</v>
      </c>
      <c r="K28" s="10">
        <v>2024</v>
      </c>
      <c r="L28" s="10">
        <v>2025</v>
      </c>
      <c r="M28" s="16"/>
      <c r="N28" s="14">
        <f>G9</f>
        <v>2025</v>
      </c>
    </row>
    <row r="29" spans="2:14" x14ac:dyDescent="0.35">
      <c r="B29" s="9" t="s">
        <v>86</v>
      </c>
      <c r="C29" s="11">
        <v>49</v>
      </c>
      <c r="D29" s="12">
        <v>50</v>
      </c>
      <c r="E29" s="13">
        <v>44</v>
      </c>
      <c r="F29" s="13">
        <v>59</v>
      </c>
      <c r="G29" s="13">
        <v>80</v>
      </c>
      <c r="H29" s="13">
        <v>538</v>
      </c>
      <c r="I29" s="13">
        <v>1201</v>
      </c>
      <c r="J29" s="13">
        <v>1616</v>
      </c>
      <c r="K29" s="13">
        <v>1896</v>
      </c>
      <c r="L29" s="13">
        <v>1890</v>
      </c>
      <c r="M29" s="15"/>
      <c r="N29" s="14">
        <f>INDEX($C29:$L29,1,MATCH($N$28,$C$28:$L$28,0))</f>
        <v>1890</v>
      </c>
    </row>
    <row r="30" spans="2:14" x14ac:dyDescent="0.35">
      <c r="B30" s="9" t="s">
        <v>87</v>
      </c>
      <c r="C30" s="11">
        <v>299</v>
      </c>
      <c r="D30" s="12">
        <v>340</v>
      </c>
      <c r="E30" s="13">
        <v>401</v>
      </c>
      <c r="F30" s="13">
        <v>435</v>
      </c>
      <c r="G30" s="13">
        <v>454</v>
      </c>
      <c r="H30" s="13">
        <v>547</v>
      </c>
      <c r="I30" s="13">
        <v>858</v>
      </c>
      <c r="J30" s="13">
        <v>1205</v>
      </c>
      <c r="K30" s="13">
        <v>1473</v>
      </c>
      <c r="L30" s="13">
        <v>1654</v>
      </c>
      <c r="M30" s="15"/>
      <c r="N30" s="14">
        <f t="shared" ref="N30:N31" si="0">INDEX($C30:$L30,1,MATCH($N$28,$C$28:$L$28,0))</f>
        <v>1654</v>
      </c>
    </row>
    <row r="31" spans="2:14" x14ac:dyDescent="0.35">
      <c r="B31" s="9" t="s">
        <v>88</v>
      </c>
      <c r="C31" s="11">
        <v>265</v>
      </c>
      <c r="D31" s="12">
        <v>267</v>
      </c>
      <c r="E31" s="13">
        <v>305</v>
      </c>
      <c r="F31" s="13">
        <v>344</v>
      </c>
      <c r="G31" s="13">
        <v>330</v>
      </c>
      <c r="H31" s="13">
        <v>342</v>
      </c>
      <c r="I31" s="13">
        <v>453</v>
      </c>
      <c r="J31" s="13">
        <v>620</v>
      </c>
      <c r="K31" s="13">
        <v>868</v>
      </c>
      <c r="L31" s="13">
        <v>1061</v>
      </c>
      <c r="M31" s="15"/>
      <c r="N31" s="14">
        <f t="shared" si="0"/>
        <v>1061</v>
      </c>
    </row>
    <row r="32" spans="2:14" x14ac:dyDescent="0.35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4"/>
    </row>
    <row r="33" spans="2:13" x14ac:dyDescent="0.35">
      <c r="B33" s="14" t="str">
        <f>B9</f>
        <v>Temporary</v>
      </c>
      <c r="C33" s="14">
        <f t="shared" ref="C33:L33" si="1">INDEX(C$29:C$31,MATCH($B$33,$B$29:$B$31,0),1)</f>
        <v>49</v>
      </c>
      <c r="D33" s="14">
        <f t="shared" si="1"/>
        <v>50</v>
      </c>
      <c r="E33" s="14">
        <f t="shared" si="1"/>
        <v>44</v>
      </c>
      <c r="F33" s="14">
        <f t="shared" si="1"/>
        <v>59</v>
      </c>
      <c r="G33" s="14">
        <f t="shared" si="1"/>
        <v>80</v>
      </c>
      <c r="H33" s="14">
        <f t="shared" si="1"/>
        <v>538</v>
      </c>
      <c r="I33" s="14">
        <f t="shared" si="1"/>
        <v>1201</v>
      </c>
      <c r="J33" s="14">
        <f t="shared" si="1"/>
        <v>1616</v>
      </c>
      <c r="K33" s="14">
        <f t="shared" si="1"/>
        <v>1896</v>
      </c>
      <c r="L33" s="14">
        <f t="shared" si="1"/>
        <v>1890</v>
      </c>
      <c r="M33" s="14"/>
    </row>
    <row r="52" spans="2:12" ht="19.8" x14ac:dyDescent="0.45">
      <c r="B52" s="4"/>
    </row>
    <row r="54" spans="2:12" x14ac:dyDescent="0.35">
      <c r="B54" s="17"/>
      <c r="C54" s="17"/>
      <c r="D54" s="18"/>
      <c r="E54" s="16"/>
      <c r="F54" s="16"/>
      <c r="G54" s="16"/>
      <c r="H54" s="16"/>
      <c r="I54" s="16"/>
      <c r="J54" s="16"/>
      <c r="K54" s="16"/>
      <c r="L54" s="16"/>
    </row>
    <row r="55" spans="2:12" x14ac:dyDescent="0.35">
      <c r="B55" s="19"/>
      <c r="C55" s="20"/>
      <c r="D55" s="21"/>
      <c r="E55" s="15"/>
      <c r="F55" s="15"/>
      <c r="G55" s="15"/>
      <c r="H55" s="15"/>
      <c r="I55" s="15"/>
      <c r="J55" s="15"/>
      <c r="K55" s="15"/>
      <c r="L55" s="15"/>
    </row>
    <row r="56" spans="2:12" x14ac:dyDescent="0.35">
      <c r="B56" s="19"/>
      <c r="C56" s="20"/>
      <c r="D56" s="21"/>
      <c r="E56" s="15"/>
      <c r="F56" s="15"/>
      <c r="G56" s="15"/>
      <c r="H56" s="15"/>
      <c r="I56" s="15"/>
      <c r="J56" s="15"/>
      <c r="K56" s="15"/>
      <c r="L56" s="15"/>
    </row>
    <row r="57" spans="2:12" x14ac:dyDescent="0.35">
      <c r="B57" s="19"/>
      <c r="C57" s="20"/>
      <c r="D57" s="21"/>
      <c r="E57" s="15"/>
      <c r="F57" s="15"/>
      <c r="G57" s="15"/>
      <c r="H57" s="15"/>
      <c r="I57" s="15"/>
      <c r="J57" s="15"/>
      <c r="K57" s="15"/>
      <c r="L57" s="15"/>
    </row>
    <row r="58" spans="2:12" x14ac:dyDescent="0.35">
      <c r="B58" s="19"/>
      <c r="C58" s="20"/>
      <c r="D58" s="21"/>
      <c r="E58" s="15"/>
      <c r="F58" s="15"/>
      <c r="G58" s="15"/>
      <c r="H58" s="15"/>
      <c r="I58" s="15"/>
      <c r="J58" s="15"/>
      <c r="K58" s="15"/>
      <c r="L58" s="15"/>
    </row>
    <row r="59" spans="2:12" x14ac:dyDescent="0.35">
      <c r="B59" s="19"/>
      <c r="C59" s="20"/>
      <c r="D59" s="21"/>
      <c r="E59" s="15"/>
      <c r="F59" s="15"/>
      <c r="G59" s="15"/>
      <c r="H59" s="15"/>
      <c r="I59" s="15"/>
      <c r="J59" s="15"/>
      <c r="K59" s="15"/>
      <c r="L59" s="15"/>
    </row>
    <row r="60" spans="2:12" x14ac:dyDescent="0.35">
      <c r="B60" s="19"/>
      <c r="C60" s="20"/>
      <c r="D60" s="21"/>
      <c r="E60" s="15"/>
      <c r="F60" s="15"/>
      <c r="G60" s="15"/>
      <c r="H60" s="15"/>
      <c r="I60" s="15"/>
      <c r="J60" s="15"/>
      <c r="K60" s="15"/>
      <c r="L60" s="15"/>
    </row>
    <row r="61" spans="2:12" x14ac:dyDescent="0.35"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2:12" x14ac:dyDescent="0.35"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35"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35"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6" spans="2:12" x14ac:dyDescent="0.3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</sheetData>
  <dataValidations count="2">
    <dataValidation type="list" allowBlank="1" showInputMessage="1" showErrorMessage="1" sqref="G9" xr:uid="{4A5290D8-FFF9-4A8E-9558-8631DEBD73DD}">
      <formula1>$C$28:$L$28</formula1>
    </dataValidation>
    <dataValidation type="list" allowBlank="1" showInputMessage="1" showErrorMessage="1" sqref="B9" xr:uid="{8D0796A1-3B91-4FE7-8D11-94D541B305B7}">
      <formula1>$B$29:$B$31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EFCA3084022D47AB90D08972AFA11D" ma:contentTypeVersion="14" ma:contentTypeDescription="Create a new document." ma:contentTypeScope="" ma:versionID="619b1cab3cd172d84e7b95b02eef4436">
  <xsd:schema xmlns:xsd="http://www.w3.org/2001/XMLSchema" xmlns:xs="http://www.w3.org/2001/XMLSchema" xmlns:p="http://schemas.microsoft.com/office/2006/metadata/properties" xmlns:ns2="d61293b8-e4a8-494c-b6b8-3d8f4ac6f138" xmlns:ns3="58727141-12db-458f-8b41-6b1a95c4a7f4" targetNamespace="http://schemas.microsoft.com/office/2006/metadata/properties" ma:root="true" ma:fieldsID="24ae22d6ade2def301670d1979ef0b45" ns2:_="" ns3:_="">
    <xsd:import namespace="d61293b8-e4a8-494c-b6b8-3d8f4ac6f138"/>
    <xsd:import namespace="58727141-12db-458f-8b41-6b1a95c4a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293b8-e4a8-494c-b6b8-3d8f4ac6f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1de4b-dbbc-4cb2-a294-3983c1b89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27141-12db-458f-8b41-6b1a95c4a7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9394f62-2262-43aa-97b9-b87c29062f70}" ma:internalName="TaxCatchAll" ma:showField="CatchAllData" ma:web="58727141-12db-458f-8b41-6b1a95c4a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27141-12db-458f-8b41-6b1a95c4a7f4" xsi:nil="true"/>
    <lcf76f155ced4ddcb4097134ff3c332f xmlns="d61293b8-e4a8-494c-b6b8-3d8f4ac6f138">
      <Terms xmlns="http://schemas.microsoft.com/office/infopath/2007/PartnerControls"/>
    </lcf76f155ced4ddcb4097134ff3c332f>
    <SharedWithUsers xmlns="58727141-12db-458f-8b41-6b1a95c4a7f4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962F8-7B5B-457D-A60D-60377A0156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1293b8-e4a8-494c-b6b8-3d8f4ac6f138"/>
    <ds:schemaRef ds:uri="58727141-12db-458f-8b41-6b1a95c4a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1018D-2B7F-4417-94FC-8787C83EF75B}">
  <ds:schemaRefs>
    <ds:schemaRef ds:uri="http://purl.org/dc/dcmitype/"/>
    <ds:schemaRef ds:uri="http://schemas.microsoft.com/office/2006/metadata/properties"/>
    <ds:schemaRef ds:uri="9338a106-f169-4ceb-a407-e996e5f85dc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1fde2af-a69d-4252-b1a1-a378bcdad737"/>
    <ds:schemaRef ds:uri="2f6e17ab-1c33-4a9a-bf7a-393c91ea380f"/>
    <ds:schemaRef ds:uri="http://purl.org/dc/terms/"/>
    <ds:schemaRef ds:uri="58727141-12db-458f-8b41-6b1a95c4a7f4"/>
    <ds:schemaRef ds:uri="d61293b8-e4a8-494c-b6b8-3d8f4ac6f138"/>
  </ds:schemaRefs>
</ds:datastoreItem>
</file>

<file path=customXml/itemProps3.xml><?xml version="1.0" encoding="utf-8"?>
<ds:datastoreItem xmlns:ds="http://schemas.openxmlformats.org/officeDocument/2006/customXml" ds:itemID="{A918F889-1635-40A6-A773-1EF2B841A1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Metadata</vt:lpstr>
      <vt:lpstr>Summary of population</vt:lpstr>
      <vt:lpstr>Age and sex profile</vt:lpstr>
      <vt:lpstr>Age groups</vt:lpstr>
      <vt:lpstr>5-year age groups</vt:lpstr>
      <vt:lpstr>Residential statuses</vt:lpstr>
      <vt:lpstr>Nationality categories</vt:lpstr>
      <vt:lpstr>European nationalities</vt:lpstr>
      <vt:lpstr>Non-European nationalities</vt:lpstr>
      <vt:lpstr>Work permits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Waymouth</dc:creator>
  <cp:keywords/>
  <dc:description/>
  <cp:lastModifiedBy>Harry Phillips</cp:lastModifiedBy>
  <cp:revision/>
  <dcterms:created xsi:type="dcterms:W3CDTF">2025-08-08T12:59:32Z</dcterms:created>
  <dcterms:modified xsi:type="dcterms:W3CDTF">2026-10-06T11:06:27Z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0x01010064EFCA3084022D47AB90D08972AFA11D</vt:lpwstr>
  </property>
  <property fmtid="{D5CDD505-2E9C-101B-9397-08002B2CF9AE}" pid="3" name="MediaServiceImageTags">
    <vt:lpwstr/>
  </property>
  <property fmtid="{D5CDD505-2E9C-101B-9397-08002B2CF9AE}" pid="4" name="Order">
    <vt:r8>344100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