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L:\Statistics\Admin Data Linkage Team\Population and migration statistics\00) Workstreams\000000 Ad Hoc Projects and Requests\202508 Fertility rates of IS\"/>
    </mc:Choice>
  </mc:AlternateContent>
  <xr:revisionPtr revIDLastSave="0" documentId="8_{C472B07E-D640-4A46-91D5-B04CAFCB2B46}" xr6:coauthVersionLast="47" xr6:coauthVersionMax="47" xr10:uidLastSave="{00000000-0000-0000-0000-000000000000}"/>
  <bookViews>
    <workbookView xWindow="-120" yWindow="-16320" windowWidth="29040" windowHeight="15840" xr2:uid="{689F6895-8E7A-4CE8-97D1-5E2DE51D703C}"/>
  </bookViews>
  <sheets>
    <sheet name="Metadata" sheetId="3" r:id="rId1"/>
    <sheet name="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L12" i="1" s="1"/>
  <c r="H12" i="1"/>
  <c r="G12" i="1" s="1"/>
  <c r="M12" i="1" s="1"/>
  <c r="N12" i="1"/>
  <c r="F13" i="1"/>
  <c r="G13" i="1"/>
  <c r="H13" i="1"/>
  <c r="L13" i="1"/>
  <c r="M13" i="1"/>
  <c r="N13" i="1"/>
  <c r="F14" i="1"/>
  <c r="G14" i="1" s="1"/>
  <c r="M14" i="1" s="1"/>
  <c r="H14" i="1"/>
  <c r="N14" i="1"/>
  <c r="F15" i="1"/>
  <c r="H15" i="1"/>
  <c r="N15" i="1" s="1"/>
  <c r="L15" i="1"/>
  <c r="F16" i="1"/>
  <c r="G16" i="1" s="1"/>
  <c r="M16" i="1" s="1"/>
  <c r="H16" i="1"/>
  <c r="L16" i="1"/>
  <c r="N16" i="1"/>
  <c r="F17" i="1"/>
  <c r="L17" i="1" s="1"/>
  <c r="H17" i="1"/>
  <c r="G17" i="1" s="1"/>
  <c r="M17" i="1" s="1"/>
  <c r="N17" i="1"/>
  <c r="F18" i="1"/>
  <c r="L18" i="1" s="1"/>
  <c r="H18" i="1"/>
  <c r="N18" i="1" s="1"/>
  <c r="H43" i="1"/>
  <c r="I43" i="1"/>
  <c r="J43" i="1"/>
  <c r="K43" i="1"/>
  <c r="L43" i="1"/>
  <c r="H44" i="1"/>
  <c r="I44" i="1"/>
  <c r="J44" i="1"/>
  <c r="K44" i="1"/>
  <c r="L44" i="1"/>
  <c r="H45" i="1"/>
  <c r="I45" i="1"/>
  <c r="J45" i="1"/>
  <c r="K45" i="1"/>
  <c r="L45" i="1"/>
  <c r="H46" i="1"/>
  <c r="I46" i="1"/>
  <c r="J46" i="1"/>
  <c r="K46" i="1"/>
  <c r="L46" i="1"/>
  <c r="H47" i="1"/>
  <c r="I47" i="1"/>
  <c r="J47" i="1"/>
  <c r="K47" i="1"/>
  <c r="L47" i="1"/>
  <c r="H48" i="1"/>
  <c r="I48" i="1"/>
  <c r="J48" i="1"/>
  <c r="K48" i="1"/>
  <c r="L48" i="1"/>
  <c r="H49" i="1"/>
  <c r="I49" i="1"/>
  <c r="J49" i="1"/>
  <c r="K49" i="1"/>
  <c r="L49" i="1"/>
  <c r="H50" i="1"/>
  <c r="I50" i="1"/>
  <c r="J50" i="1"/>
  <c r="K50" i="1"/>
  <c r="L50" i="1"/>
  <c r="G15" i="1" l="1"/>
  <c r="M15" i="1" s="1"/>
  <c r="L14" i="1"/>
  <c r="G18" i="1"/>
  <c r="M18" i="1" s="1"/>
</calcChain>
</file>

<file path=xl/sharedStrings.xml><?xml version="1.0" encoding="utf-8"?>
<sst xmlns="http://schemas.openxmlformats.org/spreadsheetml/2006/main" count="51" uniqueCount="35">
  <si>
    <t>40-49</t>
  </si>
  <si>
    <t>35-39</t>
  </si>
  <si>
    <t>30-34</t>
  </si>
  <si>
    <t>25-29</t>
  </si>
  <si>
    <t>15-24</t>
  </si>
  <si>
    <t>Year</t>
  </si>
  <si>
    <t>Total</t>
  </si>
  <si>
    <t>Mid year estimate</t>
  </si>
  <si>
    <t>Year end</t>
  </si>
  <si>
    <t>Births per 1,000 women aged 15-49</t>
  </si>
  <si>
    <t>Babies born in Jersey in Year</t>
  </si>
  <si>
    <t>Total women aged 15-49</t>
  </si>
  <si>
    <t>Number of births per 1,000 women aged 15-49</t>
  </si>
  <si>
    <t xml:space="preserve">Metadata: </t>
  </si>
  <si>
    <t>Jersey population and migration statistics 2023</t>
  </si>
  <si>
    <t>Jersey population and migration report:</t>
  </si>
  <si>
    <t>Residency, births, and income support from administrative data</t>
  </si>
  <si>
    <t>Data source:</t>
  </si>
  <si>
    <t>Number of births:</t>
  </si>
  <si>
    <t>Number of women aged 15 - 49 years:</t>
  </si>
  <si>
    <t>Number of people in receipt of income support:</t>
  </si>
  <si>
    <t>Table 2: The age demographic of those in receipt of income support did not notably change over time</t>
  </si>
  <si>
    <t>Age distribution of those in receipt of income support within the year over time</t>
  </si>
  <si>
    <t>In receipt of Income Support</t>
  </si>
  <si>
    <t>Not receiving Income Support</t>
  </si>
  <si>
    <t>Total women aged 15-49 receiving Income Support by age group</t>
  </si>
  <si>
    <t>Proportion women aged 15-49 receiving Income Support by age group (%)</t>
  </si>
  <si>
    <t>Comparison of those receiving income support and those not</t>
  </si>
  <si>
    <r>
      <t>Data is taken from the linked admininstrative data held by Statistics Jersey. This system combines administrative data from a number of sources (for example other government departments such as Employment, Social Security and Housing) to produce statistics about the resident population of Jersey. For detailed methodology, see the Jersey population and migration statistics report (see link below).</t>
    </r>
    <r>
      <rPr>
        <sz val="11"/>
        <rFont val="Azo Sans Light"/>
        <family val="2"/>
        <scheme val="minor"/>
      </rPr>
      <t xml:space="preserve"> It uses patterns in activity data to estimate residency of pseudonymised individuals, as well as capturing characteristics information such as age, sex, residential and employment status. </t>
    </r>
  </si>
  <si>
    <t xml:space="preserve">The number of women aged 15 - 49 who were estimated to be resident at the mid-year of each year is taken from the linked administrative data held by Statistics Jersey. This age range was chosen to capture the majority of child-bearing ages. </t>
  </si>
  <si>
    <r>
      <t>The linked administrative data can be used to estimate the number of births to Jersey residents during each year. These estimates will differ from birth figures produced on a different basis, such as number of births registered in Jersey. See section 9.3 Births and deaths from the Jersey population and migration report for details</t>
    </r>
    <r>
      <rPr>
        <sz val="11"/>
        <rFont val="Azo Sans Light"/>
        <scheme val="minor"/>
      </rPr>
      <t xml:space="preserve"> (see link below).</t>
    </r>
  </si>
  <si>
    <t>Table 1: The number of births per 1,000 women aged 15 to 49 was generally higher over time for those living in households receiving income support</t>
  </si>
  <si>
    <t xml:space="preserve">These are estimated from the linked administratrive data held by Statistics Jersey, and refer to the number of individuals living in a household that received income support at some point during the calendar year. All household members living in a household receiving income support are considered as being in receipt of income support, including newborns, so it allows an estimate of the number of births to mothers in receipt of income support. It is important to note that households may become eligible for Income Support on the birth of a newborn, as the household income changes, and/or due to the different income support thresholds that apply for households with children. It is therefore not necessarily the case that the women in receipt of income support were in receipt of income support prior to the birth of the child. </t>
  </si>
  <si>
    <t>Jersey population and migration statistisc:</t>
  </si>
  <si>
    <t>Population | Statistics Jersey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</si>
</sst>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zo Sans Light"/>
      <family val="2"/>
      <scheme val="minor"/>
    </font>
    <font>
      <sz val="11"/>
      <color theme="1"/>
      <name val="Azo Sans Light"/>
      <family val="2"/>
      <scheme val="minor"/>
    </font>
    <font>
      <b/>
      <sz val="11"/>
      <color theme="1"/>
      <name val="Azo Sans Light"/>
      <family val="2"/>
      <scheme val="minor"/>
    </font>
    <font>
      <sz val="11"/>
      <color theme="1"/>
      <name val="Azo Sans Light"/>
      <family val="2"/>
    </font>
    <font>
      <b/>
      <sz val="11"/>
      <color theme="1"/>
      <name val="Azo Sans Light"/>
      <family val="2"/>
    </font>
    <font>
      <sz val="16"/>
      <color rgb="FF001D51"/>
      <name val="Azo Sans"/>
      <family val="2"/>
    </font>
    <font>
      <b/>
      <sz val="20"/>
      <color rgb="FF001D51"/>
      <name val="Azo Sans"/>
      <family val="2"/>
    </font>
    <font>
      <b/>
      <sz val="14"/>
      <color rgb="FF0283B5"/>
      <name val="Azo Sans Light"/>
      <family val="2"/>
      <scheme val="minor"/>
    </font>
    <font>
      <sz val="14"/>
      <color rgb="FF0283B5"/>
      <name val="Azo Sans Light"/>
      <family val="2"/>
      <scheme val="minor"/>
    </font>
    <font>
      <u/>
      <sz val="11"/>
      <color theme="10"/>
      <name val="Azo Sans Light"/>
      <family val="2"/>
      <scheme val="minor"/>
    </font>
    <font>
      <sz val="11"/>
      <name val="Azo Sans Light"/>
      <family val="2"/>
      <scheme val="minor"/>
    </font>
    <font>
      <sz val="11"/>
      <name val="Azo Sans Light"/>
      <scheme val="minor"/>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71">
    <xf numFmtId="0" fontId="0" fillId="0" borderId="0" xfId="0"/>
    <xf numFmtId="1" fontId="0" fillId="0" borderId="1" xfId="1" applyNumberFormat="1" applyFont="1" applyBorder="1" applyAlignment="1">
      <alignment horizontal="right"/>
    </xf>
    <xf numFmtId="1" fontId="0" fillId="0" borderId="2" xfId="1" applyNumberFormat="1" applyFont="1" applyBorder="1" applyAlignment="1">
      <alignment horizontal="right"/>
    </xf>
    <xf numFmtId="1" fontId="0" fillId="0" borderId="3" xfId="1" applyNumberFormat="1" applyFont="1" applyBorder="1" applyAlignment="1">
      <alignment horizontal="right"/>
    </xf>
    <xf numFmtId="3" fontId="0" fillId="0" borderId="2" xfId="0" applyNumberFormat="1" applyBorder="1" applyAlignment="1">
      <alignment horizontal="right"/>
    </xf>
    <xf numFmtId="3" fontId="0" fillId="0" borderId="3" xfId="0" applyNumberFormat="1" applyBorder="1" applyAlignment="1">
      <alignment horizontal="right"/>
    </xf>
    <xf numFmtId="0" fontId="2" fillId="0" borderId="4" xfId="0" applyFont="1" applyBorder="1"/>
    <xf numFmtId="1" fontId="0" fillId="0" borderId="5" xfId="1" applyNumberFormat="1" applyFont="1" applyBorder="1" applyAlignment="1">
      <alignment horizontal="right"/>
    </xf>
    <xf numFmtId="1" fontId="0" fillId="0" borderId="0" xfId="1" applyNumberFormat="1" applyFont="1" applyBorder="1" applyAlignment="1">
      <alignment horizontal="right"/>
    </xf>
    <xf numFmtId="1" fontId="0" fillId="0" borderId="6" xfId="1" applyNumberFormat="1" applyFont="1" applyBorder="1" applyAlignment="1">
      <alignment horizontal="right"/>
    </xf>
    <xf numFmtId="3" fontId="0" fillId="0" borderId="0" xfId="0" applyNumberFormat="1" applyAlignment="1">
      <alignment horizontal="right"/>
    </xf>
    <xf numFmtId="3" fontId="0" fillId="0" borderId="6" xfId="0" applyNumberFormat="1" applyBorder="1" applyAlignment="1">
      <alignment horizontal="right"/>
    </xf>
    <xf numFmtId="0" fontId="2" fillId="0" borderId="7" xfId="0" applyFont="1" applyBorder="1"/>
    <xf numFmtId="1" fontId="0" fillId="0" borderId="8" xfId="1" applyNumberFormat="1" applyFont="1" applyBorder="1" applyAlignment="1">
      <alignment horizontal="right"/>
    </xf>
    <xf numFmtId="1" fontId="0" fillId="0" borderId="9" xfId="1" applyNumberFormat="1" applyFont="1" applyBorder="1" applyAlignment="1">
      <alignment horizontal="right"/>
    </xf>
    <xf numFmtId="1" fontId="0" fillId="0" borderId="10" xfId="1" applyNumberFormat="1" applyFont="1" applyBorder="1" applyAlignment="1">
      <alignment horizontal="right"/>
    </xf>
    <xf numFmtId="0" fontId="2" fillId="0" borderId="11" xfId="0" applyFont="1" applyBorder="1"/>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0" fontId="3" fillId="0" borderId="0" xfId="0" applyFont="1"/>
    <xf numFmtId="3" fontId="3" fillId="0" borderId="1" xfId="1" applyNumberFormat="1" applyFont="1" applyBorder="1" applyAlignment="1">
      <alignment vertical="top"/>
    </xf>
    <xf numFmtId="3" fontId="3" fillId="0" borderId="2" xfId="1" applyNumberFormat="1" applyFont="1" applyBorder="1" applyAlignment="1">
      <alignment vertical="top"/>
    </xf>
    <xf numFmtId="3" fontId="3" fillId="0" borderId="1" xfId="0" applyNumberFormat="1" applyFont="1" applyBorder="1" applyAlignment="1">
      <alignment horizontal="right" vertical="top"/>
    </xf>
    <xf numFmtId="3" fontId="3" fillId="0" borderId="2" xfId="0" applyNumberFormat="1" applyFont="1" applyBorder="1" applyAlignment="1">
      <alignment horizontal="right" vertical="top"/>
    </xf>
    <xf numFmtId="3" fontId="3" fillId="0" borderId="3" xfId="0" applyNumberFormat="1" applyFont="1" applyBorder="1" applyAlignment="1">
      <alignment horizontal="right" vertical="top"/>
    </xf>
    <xf numFmtId="0" fontId="4" fillId="0" borderId="4" xfId="0" applyFont="1" applyBorder="1" applyAlignment="1">
      <alignment vertical="top"/>
    </xf>
    <xf numFmtId="3" fontId="3" fillId="0" borderId="5" xfId="1" applyNumberFormat="1" applyFont="1" applyBorder="1" applyAlignment="1">
      <alignment vertical="top"/>
    </xf>
    <xf numFmtId="3" fontId="3" fillId="0" borderId="0" xfId="1" applyNumberFormat="1" applyFont="1" applyBorder="1" applyAlignment="1">
      <alignment vertical="top"/>
    </xf>
    <xf numFmtId="3" fontId="3" fillId="0" borderId="5" xfId="0" applyNumberFormat="1" applyFont="1" applyBorder="1" applyAlignment="1">
      <alignment horizontal="right" vertical="top"/>
    </xf>
    <xf numFmtId="3" fontId="3" fillId="0" borderId="0" xfId="0" applyNumberFormat="1" applyFont="1" applyAlignment="1">
      <alignment horizontal="right" vertical="top"/>
    </xf>
    <xf numFmtId="3" fontId="3" fillId="0" borderId="6" xfId="0" applyNumberFormat="1" applyFont="1" applyBorder="1" applyAlignment="1">
      <alignment horizontal="right" vertical="top"/>
    </xf>
    <xf numFmtId="0" fontId="4" fillId="0" borderId="7" xfId="0" applyFont="1" applyBorder="1" applyAlignment="1">
      <alignment vertical="top"/>
    </xf>
    <xf numFmtId="3" fontId="3" fillId="0" borderId="8" xfId="0" applyNumberFormat="1" applyFont="1" applyBorder="1" applyAlignment="1">
      <alignment vertical="top"/>
    </xf>
    <xf numFmtId="3" fontId="3" fillId="0" borderId="9" xfId="0" applyNumberFormat="1" applyFont="1" applyBorder="1" applyAlignment="1">
      <alignment vertical="top"/>
    </xf>
    <xf numFmtId="3" fontId="3" fillId="0" borderId="8" xfId="0" applyNumberFormat="1" applyFont="1" applyBorder="1" applyAlignment="1">
      <alignment horizontal="right" vertical="top"/>
    </xf>
    <xf numFmtId="3" fontId="3" fillId="0" borderId="9" xfId="0" applyNumberFormat="1" applyFont="1" applyBorder="1" applyAlignment="1">
      <alignment horizontal="right" vertical="top"/>
    </xf>
    <xf numFmtId="3" fontId="3" fillId="0" borderId="10" xfId="0" applyNumberFormat="1" applyFont="1" applyBorder="1" applyAlignment="1">
      <alignment horizontal="right" vertical="top"/>
    </xf>
    <xf numFmtId="0" fontId="4" fillId="0" borderId="12" xfId="0" applyFont="1" applyBorder="1" applyAlignment="1">
      <alignment horizontal="right" vertical="top" wrapText="1"/>
    </xf>
    <xf numFmtId="0" fontId="4" fillId="0" borderId="13" xfId="0" applyFont="1" applyBorder="1" applyAlignment="1">
      <alignment horizontal="right" vertical="top" wrapText="1"/>
    </xf>
    <xf numFmtId="0" fontId="4" fillId="0" borderId="14" xfId="0" applyFont="1" applyBorder="1" applyAlignment="1">
      <alignment horizontal="right" vertical="top" wrapText="1"/>
    </xf>
    <xf numFmtId="0" fontId="4" fillId="0" borderId="15" xfId="0" applyFont="1" applyBorder="1" applyAlignment="1">
      <alignment horizontal="right" vertical="top" wrapText="1"/>
    </xf>
    <xf numFmtId="0" fontId="3" fillId="0" borderId="0" xfId="0" applyFont="1" applyAlignment="1">
      <alignment wrapText="1"/>
    </xf>
    <xf numFmtId="0" fontId="5" fillId="0" borderId="0" xfId="0" applyFont="1"/>
    <xf numFmtId="0" fontId="6" fillId="0" borderId="0" xfId="0" applyFont="1"/>
    <xf numFmtId="0" fontId="7" fillId="0" borderId="0" xfId="0" applyFont="1"/>
    <xf numFmtId="0" fontId="8" fillId="0" borderId="0" xfId="0" applyFont="1"/>
    <xf numFmtId="0" fontId="0" fillId="0" borderId="15" xfId="0" applyBorder="1" applyAlignment="1">
      <alignment vertical="center" wrapText="1"/>
    </xf>
    <xf numFmtId="0" fontId="2" fillId="0" borderId="15" xfId="0" applyFont="1" applyBorder="1" applyAlignment="1">
      <alignment vertical="center"/>
    </xf>
    <xf numFmtId="0" fontId="2" fillId="0" borderId="15" xfId="0" applyFont="1" applyBorder="1" applyAlignment="1">
      <alignment vertical="top"/>
    </xf>
    <xf numFmtId="0" fontId="9" fillId="0" borderId="15" xfId="2" applyBorder="1" applyAlignment="1">
      <alignment vertical="top" wrapText="1"/>
    </xf>
    <xf numFmtId="0" fontId="4" fillId="0" borderId="14" xfId="0" applyFont="1" applyBorder="1" applyAlignment="1">
      <alignment horizontal="center" vertical="top" wrapText="1"/>
    </xf>
    <xf numFmtId="0" fontId="4" fillId="0" borderId="13" xfId="0" applyFont="1" applyBorder="1" applyAlignment="1">
      <alignment horizontal="center" vertical="top" wrapText="1"/>
    </xf>
    <xf numFmtId="0" fontId="4" fillId="0" borderId="12" xfId="0" applyFont="1" applyBorder="1" applyAlignment="1">
      <alignment horizontal="center" vertical="top" wrapText="1"/>
    </xf>
    <xf numFmtId="0" fontId="2" fillId="0" borderId="14" xfId="0" applyFont="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9" fillId="0" borderId="15" xfId="2"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r>
              <a:rPr lang="en-GB" b="1">
                <a:solidFill>
                  <a:srgbClr val="0283B5"/>
                </a:solidFill>
              </a:rPr>
              <a:t>Figure 1: Births per 1,000 women aged 15-49, by year</a:t>
            </a:r>
          </a:p>
        </c:rich>
      </c:tx>
      <c:layout>
        <c:manualLayout>
          <c:xMode val="edge"/>
          <c:yMode val="edge"/>
          <c:x val="3.596802866487143E-3"/>
          <c:y val="2.3494849632962347E-2"/>
        </c:manualLayout>
      </c:layout>
      <c:overlay val="0"/>
      <c:spPr>
        <a:noFill/>
        <a:ln>
          <a:noFill/>
        </a:ln>
        <a:effectLst/>
      </c:spPr>
      <c:txPr>
        <a:bodyPr rot="0" spcFirstLastPara="1" vertOverflow="ellipsis" vert="horz" wrap="square" anchor="ctr" anchorCtr="1"/>
        <a:lstStyle/>
        <a:p>
          <a:pPr algn="l">
            <a:defRPr sz="1400" b="1" i="0" u="none" strike="noStrike" kern="1200" spc="0" baseline="0">
              <a:solidFill>
                <a:schemeClr val="tx1">
                  <a:lumMod val="65000"/>
                  <a:lumOff val="35000"/>
                </a:schemeClr>
              </a:solidFill>
              <a:latin typeface="Azo Sans Light" panose="020B0403030503020204" pitchFamily="34" charset="0"/>
              <a:ea typeface="+mn-ea"/>
              <a:cs typeface="+mn-cs"/>
            </a:defRPr>
          </a:pPr>
          <a:endParaRPr lang="en-US"/>
        </a:p>
      </c:txPr>
    </c:title>
    <c:autoTitleDeleted val="0"/>
    <c:plotArea>
      <c:layout>
        <c:manualLayout>
          <c:layoutTarget val="inner"/>
          <c:xMode val="edge"/>
          <c:yMode val="edge"/>
          <c:x val="3.2790861632490724E-2"/>
          <c:y val="0.14523732881442891"/>
          <c:w val="0.81236160454458251"/>
          <c:h val="0.76423596722314313"/>
        </c:manualLayout>
      </c:layout>
      <c:lineChart>
        <c:grouping val="standard"/>
        <c:varyColors val="0"/>
        <c:ser>
          <c:idx val="0"/>
          <c:order val="0"/>
          <c:tx>
            <c:strRef>
              <c:f>Data!$L$10</c:f>
              <c:strCache>
                <c:ptCount val="1"/>
                <c:pt idx="0">
                  <c:v>In receipt of Income Support</c:v>
                </c:pt>
              </c:strCache>
            </c:strRef>
          </c:tx>
          <c:spPr>
            <a:ln w="28575" cap="rnd">
              <a:solidFill>
                <a:schemeClr val="accent1"/>
              </a:solidFill>
              <a:round/>
            </a:ln>
            <a:effectLst/>
          </c:spPr>
          <c:marker>
            <c:symbol val="none"/>
          </c:marker>
          <c:dLbls>
            <c:dLbl>
              <c:idx val="6"/>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698-465A-A0A8-7E76F60A24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zo Sans Light" panose="020B0403030503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Data!$B$12:$B$18</c:f>
              <c:numCache>
                <c:formatCode>General</c:formatCode>
                <c:ptCount val="7"/>
                <c:pt idx="0">
                  <c:v>2017</c:v>
                </c:pt>
                <c:pt idx="1">
                  <c:v>2018</c:v>
                </c:pt>
                <c:pt idx="2">
                  <c:v>2019</c:v>
                </c:pt>
                <c:pt idx="3">
                  <c:v>2020</c:v>
                </c:pt>
                <c:pt idx="4">
                  <c:v>2021</c:v>
                </c:pt>
                <c:pt idx="5">
                  <c:v>2022</c:v>
                </c:pt>
                <c:pt idx="6">
                  <c:v>2023</c:v>
                </c:pt>
              </c:numCache>
            </c:numRef>
          </c:cat>
          <c:val>
            <c:numRef>
              <c:f>Data!$L$12:$L$18</c:f>
              <c:numCache>
                <c:formatCode>#,##0</c:formatCode>
                <c:ptCount val="7"/>
                <c:pt idx="0">
                  <c:v>60.995184590690208</c:v>
                </c:pt>
                <c:pt idx="1">
                  <c:v>64.516129032258064</c:v>
                </c:pt>
                <c:pt idx="2">
                  <c:v>63.15789473684211</c:v>
                </c:pt>
                <c:pt idx="3">
                  <c:v>55.73770491803279</c:v>
                </c:pt>
                <c:pt idx="4">
                  <c:v>39.800995024875618</c:v>
                </c:pt>
                <c:pt idx="5">
                  <c:v>41.745730550284634</c:v>
                </c:pt>
                <c:pt idx="6">
                  <c:v>49.689440993788814</c:v>
                </c:pt>
              </c:numCache>
            </c:numRef>
          </c:val>
          <c:smooth val="0"/>
          <c:extLst>
            <c:ext xmlns:c16="http://schemas.microsoft.com/office/drawing/2014/chart" uri="{C3380CC4-5D6E-409C-BE32-E72D297353CC}">
              <c16:uniqueId val="{00000001-C698-465A-A0A8-7E76F60A2429}"/>
            </c:ext>
          </c:extLst>
        </c:ser>
        <c:ser>
          <c:idx val="1"/>
          <c:order val="1"/>
          <c:tx>
            <c:strRef>
              <c:f>Data!$M$10</c:f>
              <c:strCache>
                <c:ptCount val="1"/>
                <c:pt idx="0">
                  <c:v>Not receiving Income Support</c:v>
                </c:pt>
              </c:strCache>
            </c:strRef>
          </c:tx>
          <c:spPr>
            <a:ln w="28575" cap="rnd">
              <a:solidFill>
                <a:schemeClr val="accent2"/>
              </a:solidFill>
              <a:round/>
            </a:ln>
            <a:effectLst/>
          </c:spPr>
          <c:marker>
            <c:symbol val="none"/>
          </c:marker>
          <c:dLbls>
            <c:dLbl>
              <c:idx val="6"/>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698-465A-A0A8-7E76F60A242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zo Sans Light" panose="020B0403030503020204" pitchFamily="34"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Data!$B$12:$B$18</c:f>
              <c:numCache>
                <c:formatCode>General</c:formatCode>
                <c:ptCount val="7"/>
                <c:pt idx="0">
                  <c:v>2017</c:v>
                </c:pt>
                <c:pt idx="1">
                  <c:v>2018</c:v>
                </c:pt>
                <c:pt idx="2">
                  <c:v>2019</c:v>
                </c:pt>
                <c:pt idx="3">
                  <c:v>2020</c:v>
                </c:pt>
                <c:pt idx="4">
                  <c:v>2021</c:v>
                </c:pt>
                <c:pt idx="5">
                  <c:v>2022</c:v>
                </c:pt>
                <c:pt idx="6">
                  <c:v>2023</c:v>
                </c:pt>
              </c:numCache>
            </c:numRef>
          </c:cat>
          <c:val>
            <c:numRef>
              <c:f>Data!$M$12:$M$18</c:f>
              <c:numCache>
                <c:formatCode>#,##0</c:formatCode>
                <c:ptCount val="7"/>
                <c:pt idx="0">
                  <c:v>37.028014616321563</c:v>
                </c:pt>
                <c:pt idx="1">
                  <c:v>36.612155235538204</c:v>
                </c:pt>
                <c:pt idx="2">
                  <c:v>34.855179185076096</c:v>
                </c:pt>
                <c:pt idx="3">
                  <c:v>35.122930255895632</c:v>
                </c:pt>
                <c:pt idx="4">
                  <c:v>39.654295882053887</c:v>
                </c:pt>
                <c:pt idx="5">
                  <c:v>36.803629947063271</c:v>
                </c:pt>
                <c:pt idx="6">
                  <c:v>35.025380710659903</c:v>
                </c:pt>
              </c:numCache>
            </c:numRef>
          </c:val>
          <c:smooth val="0"/>
          <c:extLst>
            <c:ext xmlns:c16="http://schemas.microsoft.com/office/drawing/2014/chart" uri="{C3380CC4-5D6E-409C-BE32-E72D297353CC}">
              <c16:uniqueId val="{00000003-C698-465A-A0A8-7E76F60A2429}"/>
            </c:ext>
          </c:extLst>
        </c:ser>
        <c:dLbls>
          <c:showLegendKey val="0"/>
          <c:showVal val="0"/>
          <c:showCatName val="0"/>
          <c:showSerName val="0"/>
          <c:showPercent val="0"/>
          <c:showBubbleSize val="0"/>
        </c:dLbls>
        <c:smooth val="0"/>
        <c:axId val="846241135"/>
        <c:axId val="846242575"/>
      </c:lineChart>
      <c:dateAx>
        <c:axId val="8462411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2575"/>
        <c:crosses val="autoZero"/>
        <c:auto val="0"/>
        <c:lblOffset val="100"/>
        <c:baseTimeUnit val="days"/>
      </c:dateAx>
      <c:valAx>
        <c:axId val="84624257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zo Sans Light" panose="020B0403030503020204" pitchFamily="34" charset="0"/>
                <a:ea typeface="+mn-ea"/>
                <a:cs typeface="+mn-cs"/>
              </a:defRPr>
            </a:pPr>
            <a:endParaRPr lang="en-US"/>
          </a:p>
        </c:txPr>
        <c:crossAx val="846241135"/>
        <c:crossesAt val="2017"/>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zo Sans Light" panose="020B0403030503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11</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561974</xdr:colOff>
      <xdr:row>18</xdr:row>
      <xdr:rowOff>185736</xdr:rowOff>
    </xdr:from>
    <xdr:to>
      <xdr:col>11</xdr:col>
      <xdr:colOff>57150</xdr:colOff>
      <xdr:row>36</xdr:row>
      <xdr:rowOff>0</xdr:rowOff>
    </xdr:to>
    <xdr:graphicFrame macro="">
      <xdr:nvGraphicFramePr>
        <xdr:cNvPr id="2" name="Chart 1">
          <a:extLst>
            <a:ext uri="{FF2B5EF4-FFF2-40B4-BE49-F238E27FC236}">
              <a16:creationId xmlns:a16="http://schemas.microsoft.com/office/drawing/2014/main" id="{1D53166D-2016-4D73-A5BA-3A562C34F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5A66EFD3-8C35-409C-BE4E-4BB9C8D12E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80975"/>
          <a:ext cx="1655445" cy="596265"/>
        </a:xfrm>
        <a:prstGeom prst="rect">
          <a:avLst/>
        </a:prstGeom>
      </xdr:spPr>
    </xdr:pic>
    <xdr:clientData/>
  </xdr:oneCellAnchor>
  <xdr:oneCellAnchor>
    <xdr:from>
      <xdr:col>0</xdr:col>
      <xdr:colOff>742950</xdr:colOff>
      <xdr:row>51</xdr:row>
      <xdr:rowOff>190500</xdr:rowOff>
    </xdr:from>
    <xdr:ext cx="6120130" cy="359410"/>
    <xdr:pic>
      <xdr:nvPicPr>
        <xdr:cNvPr id="4" name="Picture 3">
          <a:extLst>
            <a:ext uri="{FF2B5EF4-FFF2-40B4-BE49-F238E27FC236}">
              <a16:creationId xmlns:a16="http://schemas.microsoft.com/office/drawing/2014/main" id="{F9D98CB3-B024-40E5-9512-7624DCA554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0391775"/>
          <a:ext cx="6120130" cy="359410"/>
        </a:xfrm>
        <a:prstGeom prst="rect">
          <a:avLst/>
        </a:prstGeom>
      </xdr:spPr>
    </xdr:pic>
    <xdr:clientData/>
  </xdr:oneCellAnchor>
</xdr:wsDr>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s.je/statistic/population/" TargetMode="External"/><Relationship Id="rId1" Type="http://schemas.openxmlformats.org/officeDocument/2006/relationships/hyperlink" Target="https://www.gov.je/SiteCollectionDocuments/Government%20and%20administration/Jersey%20population%20and%20migration%20statistics%202023.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0"/>
  <sheetViews>
    <sheetView showGridLines="0" tabSelected="1" workbookViewId="0">
      <selection activeCell="C5" sqref="C5"/>
    </sheetView>
  </sheetViews>
  <sheetFormatPr defaultRowHeight="15" x14ac:dyDescent="0.4"/>
  <cols>
    <col min="2" max="2" width="39.640625" bestFit="1" customWidth="1"/>
    <col min="3" max="3" width="115.2109375" customWidth="1"/>
    <col min="4" max="14" width="18.640625" customWidth="1"/>
  </cols>
  <sheetData>
    <row r="2" spans="2:4" ht="27.5" x14ac:dyDescent="0.7">
      <c r="C2" s="48" t="s">
        <v>13</v>
      </c>
    </row>
    <row r="3" spans="2:4" ht="21.5" x14ac:dyDescent="0.55000000000000004">
      <c r="C3" s="47" t="s">
        <v>16</v>
      </c>
    </row>
    <row r="4" spans="2:4" ht="21.5" x14ac:dyDescent="0.55000000000000004">
      <c r="D4" s="47"/>
    </row>
    <row r="5" spans="2:4" ht="77.5" customHeight="1" x14ac:dyDescent="0.55000000000000004">
      <c r="B5" s="52" t="s">
        <v>17</v>
      </c>
      <c r="C5" s="51" t="s">
        <v>28</v>
      </c>
      <c r="D5" s="47"/>
    </row>
    <row r="6" spans="2:4" ht="30.75" customHeight="1" x14ac:dyDescent="0.55000000000000004">
      <c r="B6" s="52" t="s">
        <v>19</v>
      </c>
      <c r="C6" s="51" t="s">
        <v>29</v>
      </c>
      <c r="D6" s="47"/>
    </row>
    <row r="7" spans="2:4" ht="51" customHeight="1" x14ac:dyDescent="0.55000000000000004">
      <c r="B7" s="52" t="s">
        <v>18</v>
      </c>
      <c r="C7" s="51" t="s">
        <v>30</v>
      </c>
      <c r="D7" s="47"/>
    </row>
    <row r="8" spans="2:4" ht="100.5" customHeight="1" x14ac:dyDescent="0.55000000000000004">
      <c r="B8" s="52" t="s">
        <v>20</v>
      </c>
      <c r="C8" s="51" t="s">
        <v>32</v>
      </c>
      <c r="D8" s="47"/>
    </row>
    <row r="9" spans="2:4" x14ac:dyDescent="0.4">
      <c r="B9" s="53" t="s">
        <v>15</v>
      </c>
      <c r="C9" s="54" t="s">
        <v>14</v>
      </c>
    </row>
    <row r="10" spans="2:4" x14ac:dyDescent="0.4">
      <c r="B10" s="53" t="s">
        <v>33</v>
      </c>
      <c r="C10" s="70" t="s">
        <v>34</v>
      </c>
    </row>
  </sheetData>
  <hyperlinks>
    <hyperlink ref="C9" r:id="rId1" xr:uid="{D704877E-858C-46E6-8C16-AF6479829B64}"/>
    <hyperlink ref="C10" r:id="rId2" display="https://stats.je/statistic/population/" xr:uid="{ACBEAA05-93E0-4BC6-AA9E-54ACDFFBECA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8DAE-7F51-4708-A72D-286F57C066CA}">
  <dimension ref="B2:N50"/>
  <sheetViews>
    <sheetView showGridLines="0" topLeftCell="A21" workbookViewId="0">
      <selection activeCell="M30" sqref="M30"/>
    </sheetView>
  </sheetViews>
  <sheetFormatPr defaultRowHeight="15" x14ac:dyDescent="0.4"/>
  <cols>
    <col min="2" max="2" width="9.85546875" customWidth="1"/>
    <col min="3" max="14" width="12.640625" customWidth="1"/>
  </cols>
  <sheetData>
    <row r="2" spans="2:14" ht="27.5" x14ac:dyDescent="0.7">
      <c r="D2" s="48" t="s">
        <v>9</v>
      </c>
    </row>
    <row r="3" spans="2:14" ht="21.5" x14ac:dyDescent="0.55000000000000004">
      <c r="D3" s="47" t="s">
        <v>27</v>
      </c>
    </row>
    <row r="5" spans="2:14" ht="19.5" x14ac:dyDescent="0.5">
      <c r="B5" s="49" t="s">
        <v>31</v>
      </c>
    </row>
    <row r="6" spans="2:14" ht="19.5" x14ac:dyDescent="0.5">
      <c r="B6" s="50" t="s">
        <v>12</v>
      </c>
    </row>
    <row r="8" spans="2:14" x14ac:dyDescent="0.4">
      <c r="B8" s="46"/>
      <c r="C8" s="55" t="s">
        <v>11</v>
      </c>
      <c r="D8" s="56"/>
      <c r="E8" s="56"/>
      <c r="F8" s="56"/>
      <c r="G8" s="56"/>
      <c r="H8" s="57"/>
      <c r="I8" s="64" t="s">
        <v>10</v>
      </c>
      <c r="J8" s="65"/>
      <c r="K8" s="66"/>
      <c r="L8" s="64" t="s">
        <v>9</v>
      </c>
      <c r="M8" s="65"/>
      <c r="N8" s="66"/>
    </row>
    <row r="9" spans="2:14" x14ac:dyDescent="0.4">
      <c r="B9" s="46"/>
      <c r="C9" s="55" t="s">
        <v>8</v>
      </c>
      <c r="D9" s="56"/>
      <c r="E9" s="57"/>
      <c r="F9" s="55" t="s">
        <v>7</v>
      </c>
      <c r="G9" s="56"/>
      <c r="H9" s="57"/>
      <c r="I9" s="67"/>
      <c r="J9" s="68"/>
      <c r="K9" s="69"/>
      <c r="L9" s="67"/>
      <c r="M9" s="68"/>
      <c r="N9" s="69"/>
    </row>
    <row r="10" spans="2:14" ht="45" x14ac:dyDescent="0.4">
      <c r="B10" s="45" t="s">
        <v>5</v>
      </c>
      <c r="C10" s="44" t="s">
        <v>23</v>
      </c>
      <c r="D10" s="43" t="s">
        <v>24</v>
      </c>
      <c r="E10" s="42" t="s">
        <v>6</v>
      </c>
      <c r="F10" s="44" t="s">
        <v>23</v>
      </c>
      <c r="G10" s="43" t="s">
        <v>24</v>
      </c>
      <c r="H10" s="42" t="s">
        <v>6</v>
      </c>
      <c r="I10" s="44" t="s">
        <v>23</v>
      </c>
      <c r="J10" s="43" t="s">
        <v>24</v>
      </c>
      <c r="K10" s="42" t="s">
        <v>6</v>
      </c>
      <c r="L10" s="44" t="s">
        <v>23</v>
      </c>
      <c r="M10" s="43" t="s">
        <v>24</v>
      </c>
      <c r="N10" s="42" t="s">
        <v>6</v>
      </c>
    </row>
    <row r="11" spans="2:14" x14ac:dyDescent="0.4">
      <c r="B11" s="36">
        <v>2016</v>
      </c>
      <c r="C11" s="41">
        <v>3200</v>
      </c>
      <c r="D11" s="40">
        <v>20580</v>
      </c>
      <c r="E11" s="39">
        <v>23780</v>
      </c>
      <c r="F11" s="41"/>
      <c r="G11" s="40"/>
      <c r="H11" s="39"/>
      <c r="I11" s="41"/>
      <c r="J11" s="40"/>
      <c r="K11" s="39"/>
      <c r="L11" s="38"/>
      <c r="M11" s="38"/>
      <c r="N11" s="37"/>
    </row>
    <row r="12" spans="2:14" x14ac:dyDescent="0.4">
      <c r="B12" s="36">
        <v>2017</v>
      </c>
      <c r="C12" s="35">
        <v>3030</v>
      </c>
      <c r="D12" s="34">
        <v>20470</v>
      </c>
      <c r="E12" s="33">
        <v>23500</v>
      </c>
      <c r="F12" s="35">
        <f t="shared" ref="F12:F18" si="0">ROUNDUP((C12+C11)/2,0)</f>
        <v>3115</v>
      </c>
      <c r="G12" s="34">
        <f t="shared" ref="G12:G18" si="1">H12-F12</f>
        <v>20525</v>
      </c>
      <c r="H12" s="33">
        <f t="shared" ref="H12:H18" si="2">ROUNDUP((E12+E11)/2,0)</f>
        <v>23640</v>
      </c>
      <c r="I12" s="35">
        <v>190</v>
      </c>
      <c r="J12" s="34">
        <v>760</v>
      </c>
      <c r="K12" s="33">
        <v>950</v>
      </c>
      <c r="L12" s="32">
        <f t="shared" ref="L12:N18" si="3">(I12/F12)*1000</f>
        <v>60.995184590690208</v>
      </c>
      <c r="M12" s="32">
        <f t="shared" si="3"/>
        <v>37.028014616321563</v>
      </c>
      <c r="N12" s="31">
        <f t="shared" si="3"/>
        <v>40.186125211505917</v>
      </c>
    </row>
    <row r="13" spans="2:14" x14ac:dyDescent="0.4">
      <c r="B13" s="36">
        <v>2018</v>
      </c>
      <c r="C13" s="35">
        <v>2860</v>
      </c>
      <c r="D13" s="34">
        <v>20500</v>
      </c>
      <c r="E13" s="33">
        <v>23360</v>
      </c>
      <c r="F13" s="35">
        <f t="shared" si="0"/>
        <v>2945</v>
      </c>
      <c r="G13" s="34">
        <f t="shared" si="1"/>
        <v>20485</v>
      </c>
      <c r="H13" s="33">
        <f t="shared" si="2"/>
        <v>23430</v>
      </c>
      <c r="I13" s="35">
        <v>190</v>
      </c>
      <c r="J13" s="34">
        <v>750</v>
      </c>
      <c r="K13" s="33">
        <v>940</v>
      </c>
      <c r="L13" s="32">
        <f t="shared" si="3"/>
        <v>64.516129032258064</v>
      </c>
      <c r="M13" s="32">
        <f t="shared" si="3"/>
        <v>36.612155235538204</v>
      </c>
      <c r="N13" s="31">
        <f t="shared" si="3"/>
        <v>40.119504908237303</v>
      </c>
    </row>
    <row r="14" spans="2:14" x14ac:dyDescent="0.4">
      <c r="B14" s="36">
        <v>2019</v>
      </c>
      <c r="C14" s="35">
        <v>2840</v>
      </c>
      <c r="D14" s="34">
        <v>20240</v>
      </c>
      <c r="E14" s="33">
        <v>23080</v>
      </c>
      <c r="F14" s="35">
        <f t="shared" si="0"/>
        <v>2850</v>
      </c>
      <c r="G14" s="34">
        <f t="shared" si="1"/>
        <v>20370</v>
      </c>
      <c r="H14" s="33">
        <f t="shared" si="2"/>
        <v>23220</v>
      </c>
      <c r="I14" s="35">
        <v>180</v>
      </c>
      <c r="J14" s="34">
        <v>710</v>
      </c>
      <c r="K14" s="33">
        <v>890</v>
      </c>
      <c r="L14" s="32">
        <f t="shared" si="3"/>
        <v>63.15789473684211</v>
      </c>
      <c r="M14" s="32">
        <f t="shared" si="3"/>
        <v>34.855179185076096</v>
      </c>
      <c r="N14" s="31">
        <f t="shared" si="3"/>
        <v>38.32902670111973</v>
      </c>
    </row>
    <row r="15" spans="2:14" x14ac:dyDescent="0.4">
      <c r="B15" s="36">
        <v>2020</v>
      </c>
      <c r="C15" s="35">
        <v>3260</v>
      </c>
      <c r="D15" s="34">
        <v>19620</v>
      </c>
      <c r="E15" s="33">
        <v>22880</v>
      </c>
      <c r="F15" s="35">
        <f t="shared" si="0"/>
        <v>3050</v>
      </c>
      <c r="G15" s="34">
        <f t="shared" si="1"/>
        <v>19930</v>
      </c>
      <c r="H15" s="33">
        <f t="shared" si="2"/>
        <v>22980</v>
      </c>
      <c r="I15" s="35">
        <v>170</v>
      </c>
      <c r="J15" s="34">
        <v>700</v>
      </c>
      <c r="K15" s="33">
        <v>870</v>
      </c>
      <c r="L15" s="32">
        <f t="shared" si="3"/>
        <v>55.73770491803279</v>
      </c>
      <c r="M15" s="32">
        <f t="shared" si="3"/>
        <v>35.122930255895632</v>
      </c>
      <c r="N15" s="31">
        <f t="shared" si="3"/>
        <v>37.859007832898172</v>
      </c>
    </row>
    <row r="16" spans="2:14" x14ac:dyDescent="0.4">
      <c r="B16" s="36">
        <v>2021</v>
      </c>
      <c r="C16" s="35">
        <v>2770</v>
      </c>
      <c r="D16" s="34">
        <v>19720</v>
      </c>
      <c r="E16" s="33">
        <v>22490</v>
      </c>
      <c r="F16" s="35">
        <f t="shared" si="0"/>
        <v>3015</v>
      </c>
      <c r="G16" s="34">
        <f t="shared" si="1"/>
        <v>19670</v>
      </c>
      <c r="H16" s="33">
        <f t="shared" si="2"/>
        <v>22685</v>
      </c>
      <c r="I16" s="35">
        <v>120</v>
      </c>
      <c r="J16" s="34">
        <v>780</v>
      </c>
      <c r="K16" s="33">
        <v>900</v>
      </c>
      <c r="L16" s="32">
        <f t="shared" si="3"/>
        <v>39.800995024875618</v>
      </c>
      <c r="M16" s="32">
        <f t="shared" si="3"/>
        <v>39.654295882053887</v>
      </c>
      <c r="N16" s="31">
        <f t="shared" si="3"/>
        <v>39.673793255455152</v>
      </c>
    </row>
    <row r="17" spans="2:14" x14ac:dyDescent="0.4">
      <c r="B17" s="36">
        <v>2022</v>
      </c>
      <c r="C17" s="35">
        <v>2500</v>
      </c>
      <c r="D17" s="34">
        <v>19960</v>
      </c>
      <c r="E17" s="33">
        <v>22450</v>
      </c>
      <c r="F17" s="35">
        <f t="shared" si="0"/>
        <v>2635</v>
      </c>
      <c r="G17" s="34">
        <f t="shared" si="1"/>
        <v>19835</v>
      </c>
      <c r="H17" s="33">
        <f t="shared" si="2"/>
        <v>22470</v>
      </c>
      <c r="I17" s="35">
        <v>110</v>
      </c>
      <c r="J17" s="34">
        <v>730</v>
      </c>
      <c r="K17" s="33">
        <v>840</v>
      </c>
      <c r="L17" s="32">
        <f t="shared" si="3"/>
        <v>41.745730550284634</v>
      </c>
      <c r="M17" s="32">
        <f t="shared" si="3"/>
        <v>36.803629947063271</v>
      </c>
      <c r="N17" s="31">
        <f t="shared" si="3"/>
        <v>37.383177570093459</v>
      </c>
    </row>
    <row r="18" spans="2:14" x14ac:dyDescent="0.4">
      <c r="B18" s="30">
        <v>2023</v>
      </c>
      <c r="C18" s="29">
        <v>2330</v>
      </c>
      <c r="D18" s="28">
        <v>19450</v>
      </c>
      <c r="E18" s="27">
        <v>21780</v>
      </c>
      <c r="F18" s="29">
        <f t="shared" si="0"/>
        <v>2415</v>
      </c>
      <c r="G18" s="28">
        <f t="shared" si="1"/>
        <v>19700</v>
      </c>
      <c r="H18" s="27">
        <f t="shared" si="2"/>
        <v>22115</v>
      </c>
      <c r="I18" s="29">
        <v>120</v>
      </c>
      <c r="J18" s="28">
        <v>690</v>
      </c>
      <c r="K18" s="27">
        <v>800</v>
      </c>
      <c r="L18" s="26">
        <f t="shared" si="3"/>
        <v>49.689440993788814</v>
      </c>
      <c r="M18" s="26">
        <f t="shared" si="3"/>
        <v>35.025380710659903</v>
      </c>
      <c r="N18" s="25">
        <f t="shared" si="3"/>
        <v>36.174542165950719</v>
      </c>
    </row>
    <row r="29" spans="2:14" x14ac:dyDescent="0.4">
      <c r="L29" s="24"/>
    </row>
    <row r="38" spans="2:12" ht="19.5" x14ac:dyDescent="0.5">
      <c r="B38" s="49" t="s">
        <v>21</v>
      </c>
    </row>
    <row r="39" spans="2:12" ht="19.5" x14ac:dyDescent="0.5">
      <c r="B39" s="50" t="s">
        <v>22</v>
      </c>
    </row>
    <row r="41" spans="2:12" x14ac:dyDescent="0.4">
      <c r="C41" s="58" t="s">
        <v>25</v>
      </c>
      <c r="D41" s="59"/>
      <c r="E41" s="59"/>
      <c r="F41" s="59"/>
      <c r="G41" s="60"/>
      <c r="H41" s="61" t="s">
        <v>26</v>
      </c>
      <c r="I41" s="62"/>
      <c r="J41" s="62"/>
      <c r="K41" s="62"/>
      <c r="L41" s="63"/>
    </row>
    <row r="42" spans="2:12" x14ac:dyDescent="0.4">
      <c r="B42" s="23" t="s">
        <v>5</v>
      </c>
      <c r="C42" s="22" t="s">
        <v>4</v>
      </c>
      <c r="D42" s="21" t="s">
        <v>3</v>
      </c>
      <c r="E42" s="21" t="s">
        <v>2</v>
      </c>
      <c r="F42" s="21" t="s">
        <v>1</v>
      </c>
      <c r="G42" s="20" t="s">
        <v>0</v>
      </c>
      <c r="H42" s="19" t="s">
        <v>4</v>
      </c>
      <c r="I42" s="18" t="s">
        <v>3</v>
      </c>
      <c r="J42" s="18" t="s">
        <v>2</v>
      </c>
      <c r="K42" s="18" t="s">
        <v>1</v>
      </c>
      <c r="L42" s="17" t="s">
        <v>0</v>
      </c>
    </row>
    <row r="43" spans="2:12" x14ac:dyDescent="0.4">
      <c r="B43" s="16">
        <v>2016</v>
      </c>
      <c r="C43" s="11">
        <v>4720</v>
      </c>
      <c r="D43" s="10">
        <v>2730</v>
      </c>
      <c r="E43" s="10">
        <v>3020</v>
      </c>
      <c r="F43" s="10">
        <v>3230</v>
      </c>
      <c r="G43" s="10">
        <v>6890</v>
      </c>
      <c r="H43" s="15">
        <f t="shared" ref="H43:L50" si="4">C43/SUM($C43:$G43)*100</f>
        <v>22.92374939290918</v>
      </c>
      <c r="I43" s="14">
        <f t="shared" si="4"/>
        <v>13.258863525983486</v>
      </c>
      <c r="J43" s="14">
        <f t="shared" si="4"/>
        <v>14.667314230208838</v>
      </c>
      <c r="K43" s="14">
        <f t="shared" si="4"/>
        <v>15.687226809130648</v>
      </c>
      <c r="L43" s="13">
        <f t="shared" si="4"/>
        <v>33.462846041767847</v>
      </c>
    </row>
    <row r="44" spans="2:12" x14ac:dyDescent="0.4">
      <c r="B44" s="12">
        <v>2017</v>
      </c>
      <c r="C44" s="11">
        <v>4700</v>
      </c>
      <c r="D44" s="10">
        <v>2710</v>
      </c>
      <c r="E44" s="10">
        <v>2980</v>
      </c>
      <c r="F44" s="10">
        <v>3260</v>
      </c>
      <c r="G44" s="10">
        <v>6830</v>
      </c>
      <c r="H44" s="9">
        <f t="shared" si="4"/>
        <v>22.94921875</v>
      </c>
      <c r="I44" s="8">
        <f t="shared" si="4"/>
        <v>13.232421875</v>
      </c>
      <c r="J44" s="8">
        <f t="shared" si="4"/>
        <v>14.55078125</v>
      </c>
      <c r="K44" s="8">
        <f t="shared" si="4"/>
        <v>15.91796875</v>
      </c>
      <c r="L44" s="7">
        <f t="shared" si="4"/>
        <v>33.349609375</v>
      </c>
    </row>
    <row r="45" spans="2:12" x14ac:dyDescent="0.4">
      <c r="B45" s="12">
        <v>2018</v>
      </c>
      <c r="C45" s="11">
        <v>4720</v>
      </c>
      <c r="D45" s="10">
        <v>2680</v>
      </c>
      <c r="E45" s="10">
        <v>2960</v>
      </c>
      <c r="F45" s="10">
        <v>3350</v>
      </c>
      <c r="G45" s="10">
        <v>6780</v>
      </c>
      <c r="H45" s="9">
        <f t="shared" si="4"/>
        <v>23.035627135187898</v>
      </c>
      <c r="I45" s="8">
        <f t="shared" si="4"/>
        <v>13.079551000488044</v>
      </c>
      <c r="J45" s="8">
        <f t="shared" si="4"/>
        <v>14.446071254270375</v>
      </c>
      <c r="K45" s="8">
        <f t="shared" si="4"/>
        <v>16.349438750610055</v>
      </c>
      <c r="L45" s="7">
        <f t="shared" si="4"/>
        <v>33.089311859443633</v>
      </c>
    </row>
    <row r="46" spans="2:12" x14ac:dyDescent="0.4">
      <c r="B46" s="12">
        <v>2019</v>
      </c>
      <c r="C46" s="11">
        <v>4670</v>
      </c>
      <c r="D46" s="10">
        <v>2640</v>
      </c>
      <c r="E46" s="10">
        <v>2850</v>
      </c>
      <c r="F46" s="10">
        <v>3340</v>
      </c>
      <c r="G46" s="10">
        <v>6750</v>
      </c>
      <c r="H46" s="9">
        <f t="shared" si="4"/>
        <v>23.061728395061728</v>
      </c>
      <c r="I46" s="8">
        <f t="shared" si="4"/>
        <v>13.037037037037036</v>
      </c>
      <c r="J46" s="8">
        <f t="shared" si="4"/>
        <v>14.074074074074074</v>
      </c>
      <c r="K46" s="8">
        <f t="shared" si="4"/>
        <v>16.493827160493826</v>
      </c>
      <c r="L46" s="7">
        <f t="shared" si="4"/>
        <v>33.333333333333329</v>
      </c>
    </row>
    <row r="47" spans="2:12" x14ac:dyDescent="0.4">
      <c r="B47" s="12">
        <v>2020</v>
      </c>
      <c r="C47" s="11">
        <v>4560</v>
      </c>
      <c r="D47" s="10">
        <v>2540</v>
      </c>
      <c r="E47" s="10">
        <v>2770</v>
      </c>
      <c r="F47" s="10">
        <v>3130</v>
      </c>
      <c r="G47" s="10">
        <v>6620</v>
      </c>
      <c r="H47" s="9">
        <f t="shared" si="4"/>
        <v>23.24159021406728</v>
      </c>
      <c r="I47" s="8">
        <f t="shared" si="4"/>
        <v>12.945973496432211</v>
      </c>
      <c r="J47" s="8">
        <f t="shared" si="4"/>
        <v>14.118246687054025</v>
      </c>
      <c r="K47" s="8">
        <f t="shared" si="4"/>
        <v>15.953109072375128</v>
      </c>
      <c r="L47" s="7">
        <f t="shared" si="4"/>
        <v>33.741080530071358</v>
      </c>
    </row>
    <row r="48" spans="2:12" x14ac:dyDescent="0.4">
      <c r="B48" s="12">
        <v>2021</v>
      </c>
      <c r="C48" s="11">
        <v>4510</v>
      </c>
      <c r="D48" s="10">
        <v>2570</v>
      </c>
      <c r="E48" s="10">
        <v>2860</v>
      </c>
      <c r="F48" s="10">
        <v>3090</v>
      </c>
      <c r="G48" s="10">
        <v>6690</v>
      </c>
      <c r="H48" s="9">
        <f t="shared" si="4"/>
        <v>22.870182555780932</v>
      </c>
      <c r="I48" s="8">
        <f t="shared" si="4"/>
        <v>13.032454361054766</v>
      </c>
      <c r="J48" s="8">
        <f t="shared" si="4"/>
        <v>14.503042596348884</v>
      </c>
      <c r="K48" s="8">
        <f t="shared" si="4"/>
        <v>15.669371196754565</v>
      </c>
      <c r="L48" s="7">
        <f t="shared" si="4"/>
        <v>33.924949290060852</v>
      </c>
    </row>
    <row r="49" spans="2:12" x14ac:dyDescent="0.4">
      <c r="B49" s="12">
        <v>2022</v>
      </c>
      <c r="C49" s="11">
        <v>4540</v>
      </c>
      <c r="D49" s="10">
        <v>2630</v>
      </c>
      <c r="E49" s="10">
        <v>2960</v>
      </c>
      <c r="F49" s="10">
        <v>3120</v>
      </c>
      <c r="G49" s="10">
        <v>6710</v>
      </c>
      <c r="H49" s="9">
        <f t="shared" si="4"/>
        <v>22.745490981963929</v>
      </c>
      <c r="I49" s="8">
        <f t="shared" si="4"/>
        <v>13.176352705410821</v>
      </c>
      <c r="J49" s="8">
        <f t="shared" si="4"/>
        <v>14.829659318637276</v>
      </c>
      <c r="K49" s="8">
        <f t="shared" si="4"/>
        <v>15.631262525050099</v>
      </c>
      <c r="L49" s="7">
        <f t="shared" si="4"/>
        <v>33.617234468937873</v>
      </c>
    </row>
    <row r="50" spans="2:12" x14ac:dyDescent="0.4">
      <c r="B50" s="6">
        <v>2023</v>
      </c>
      <c r="C50" s="5">
        <v>4320</v>
      </c>
      <c r="D50" s="4">
        <v>2520</v>
      </c>
      <c r="E50" s="4">
        <v>2860</v>
      </c>
      <c r="F50" s="4">
        <v>3100</v>
      </c>
      <c r="G50" s="4">
        <v>6650</v>
      </c>
      <c r="H50" s="3">
        <f t="shared" si="4"/>
        <v>22.210796915167094</v>
      </c>
      <c r="I50" s="2">
        <f t="shared" si="4"/>
        <v>12.956298200514137</v>
      </c>
      <c r="J50" s="2">
        <f t="shared" si="4"/>
        <v>14.704370179948587</v>
      </c>
      <c r="K50" s="2">
        <f t="shared" si="4"/>
        <v>15.938303341902312</v>
      </c>
      <c r="L50" s="1">
        <f t="shared" si="4"/>
        <v>34.190231362467863</v>
      </c>
    </row>
  </sheetData>
  <mergeCells count="7">
    <mergeCell ref="C8:H8"/>
    <mergeCell ref="C41:G41"/>
    <mergeCell ref="H41:L41"/>
    <mergeCell ref="C9:E9"/>
    <mergeCell ref="F9:H9"/>
    <mergeCell ref="I8:K9"/>
    <mergeCell ref="L8:N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Waymouth</dc:creator>
  <cp:lastModifiedBy>Sarah Davis</cp:lastModifiedBy>
  <dcterms:created xsi:type="dcterms:W3CDTF">2025-08-08T12:59:32Z</dcterms:created>
  <dcterms:modified xsi:type="dcterms:W3CDTF">2026-03-17T10:40:45Z</dcterms:modified>
</cp:coreProperties>
</file>