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User Requested Data/01. URD Requests/URD 2026/04 April 06/"/>
    </mc:Choice>
  </mc:AlternateContent>
  <xr:revisionPtr revIDLastSave="0" documentId="8_{27890C2F-FFB8-40B4-8FC3-B9A1BED22F5C}" xr6:coauthVersionLast="47" xr6:coauthVersionMax="47" xr10:uidLastSave="{00000000-0000-0000-0000-000000000000}"/>
  <bookViews>
    <workbookView xWindow="-120" yWindow="-120" windowWidth="29040" windowHeight="15225" firstSheet="1" activeTab="1" xr2:uid="{689F6895-8E7A-4CE8-97D1-5E2DE51D703C}"/>
  </bookViews>
  <sheets>
    <sheet name="Metadata" sheetId="3" r:id="rId1"/>
    <sheet name="Table 1.1" sheetId="1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E39" i="1"/>
  <c r="F39" i="1" s="1"/>
  <c r="C39" i="1"/>
  <c r="D37" i="1"/>
  <c r="E37" i="1"/>
  <c r="F37" i="1" s="1"/>
  <c r="C37" i="1"/>
  <c r="F34" i="1"/>
  <c r="F11" i="1"/>
  <c r="F18" i="1"/>
  <c r="F28" i="1"/>
  <c r="F10" i="1"/>
  <c r="F9" i="1"/>
  <c r="F13" i="1"/>
  <c r="F33" i="1"/>
  <c r="F14" i="1"/>
  <c r="F16" i="1"/>
  <c r="F25" i="1"/>
  <c r="F17" i="1"/>
  <c r="F12" i="1"/>
  <c r="F20" i="1"/>
  <c r="F30" i="1"/>
  <c r="F29" i="1"/>
  <c r="F31" i="1"/>
  <c r="F15" i="1"/>
  <c r="F23" i="1"/>
  <c r="F26" i="1"/>
  <c r="F22" i="1"/>
  <c r="F19" i="1"/>
  <c r="F32" i="1"/>
  <c r="F21" i="1"/>
  <c r="F24" i="1"/>
  <c r="F27" i="1"/>
</calcChain>
</file>

<file path=xl/sharedStrings.xml><?xml version="1.0" encoding="utf-8"?>
<sst xmlns="http://schemas.openxmlformats.org/spreadsheetml/2006/main" count="47" uniqueCount="46">
  <si>
    <t>Jersey women in scientific occupations</t>
  </si>
  <si>
    <t>Date produced</t>
  </si>
  <si>
    <t>Description</t>
  </si>
  <si>
    <t>Number of women (aged 16 or over) in science-based occupations in Jersey</t>
  </si>
  <si>
    <t>Data source:</t>
  </si>
  <si>
    <t>Jersey Census 2021
Standard Occupational Classification (SOC) 2010</t>
  </si>
  <si>
    <t>Statistical disclosure controls applied</t>
  </si>
  <si>
    <t>None - actual numbers reported</t>
  </si>
  <si>
    <t>Related links</t>
  </si>
  <si>
    <t>https://www.gov.je/SiteCollectionDocuments/Government%20and%20administration/R%20CensusFinalReport%2020221213%20SJ.pdf</t>
  </si>
  <si>
    <t>Contents</t>
  </si>
  <si>
    <t>Table 1.1 Number of workers in each occupational sub-group split by male / female</t>
  </si>
  <si>
    <t>Women occupy 1 in 5 scientific roles in Jersey</t>
  </si>
  <si>
    <t>Table 1.1 Occupation sub-groups (working adults aged 16 and over) split by sex, sorted by percentge of women working in that occupation</t>
  </si>
  <si>
    <t>Occupation sub-group (working adults aged 16 and over)</t>
  </si>
  <si>
    <t>Female</t>
  </si>
  <si>
    <t>Male</t>
  </si>
  <si>
    <t>Total</t>
  </si>
  <si>
    <t>Proportion of women in each occupation sub-group</t>
  </si>
  <si>
    <t>Skilled construction and building trades</t>
  </si>
  <si>
    <t>Skilled metal, electrical and electronic trades</t>
  </si>
  <si>
    <t>Transport and mobile machine drivers and operative</t>
  </si>
  <si>
    <t>Process, plant and machine operatives</t>
  </si>
  <si>
    <t>Skilled agricultural and related trades</t>
  </si>
  <si>
    <t>Science, research, engineering and technology prof</t>
  </si>
  <si>
    <t>Elementary trades and related occupations</t>
  </si>
  <si>
    <t>Science, engineering and technology associate prof</t>
  </si>
  <si>
    <t>Protective service occupations</t>
  </si>
  <si>
    <t>Textiles, printing and other skilled trades</t>
  </si>
  <si>
    <t>Corporate managers and directors</t>
  </si>
  <si>
    <t>Other managers and proprietors</t>
  </si>
  <si>
    <t>Business, media and public service professionals</t>
  </si>
  <si>
    <t>Culture, media and sports occupations</t>
  </si>
  <si>
    <t>Elementary administration and service occupations</t>
  </si>
  <si>
    <t>Business and public service associate professional</t>
  </si>
  <si>
    <t>Sales occupations</t>
  </si>
  <si>
    <t>Customer service occupations</t>
  </si>
  <si>
    <t>Administrative occupations</t>
  </si>
  <si>
    <t>Teaching and educational professionals</t>
  </si>
  <si>
    <t>Health professionals</t>
  </si>
  <si>
    <t>Leisure, travel and related personal service occup</t>
  </si>
  <si>
    <t>Health and social care associate professionals</t>
  </si>
  <si>
    <t>Caring personal service occupations</t>
  </si>
  <si>
    <t>Secretarial and related occupations</t>
  </si>
  <si>
    <t>Science / technology occupations</t>
  </si>
  <si>
    <t>Skilled trade occupations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</si>
</sst>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sz val="11"/>
      <color theme="1"/>
      <name val="Azo Sans Light"/>
      <family val="2"/>
      <scheme val="minor"/>
    </font>
    <font>
      <b/>
      <sz val="11"/>
      <color theme="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7" fillId="0" borderId="0" xfId="0" applyFont="1"/>
    <xf numFmtId="0" fontId="6" fillId="0" borderId="1" xfId="1" applyFont="1" applyBorder="1"/>
    <xf numFmtId="15" fontId="2" fillId="0" borderId="1" xfId="0" applyNumberFormat="1" applyFont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65" fontId="2" fillId="0" borderId="0" xfId="2" applyNumberFormat="1" applyFont="1"/>
    <xf numFmtId="0" fontId="2" fillId="3" borderId="0" xfId="0" applyFont="1" applyFill="1"/>
    <xf numFmtId="165" fontId="2" fillId="3" borderId="0" xfId="2" applyNumberFormat="1" applyFont="1" applyFill="1"/>
    <xf numFmtId="0" fontId="2" fillId="4" borderId="0" xfId="0" applyFont="1" applyFill="1"/>
    <xf numFmtId="165" fontId="2" fillId="4" borderId="0" xfId="2" applyNumberFormat="1" applyFont="1" applyFill="1"/>
    <xf numFmtId="0" fontId="5" fillId="0" borderId="2" xfId="0" applyFont="1" applyBorder="1"/>
    <xf numFmtId="165" fontId="5" fillId="0" borderId="2" xfId="2" applyNumberFormat="1" applyFont="1" applyFill="1" applyBorder="1"/>
    <xf numFmtId="9" fontId="2" fillId="0" borderId="0" xfId="3" applyFont="1" applyAlignment="1">
      <alignment horizontal="center"/>
    </xf>
    <xf numFmtId="9" fontId="2" fillId="3" borderId="0" xfId="3" applyFont="1" applyFill="1" applyAlignment="1">
      <alignment horizontal="center"/>
    </xf>
    <xf numFmtId="9" fontId="2" fillId="4" borderId="0" xfId="3" applyFont="1" applyFill="1" applyAlignment="1">
      <alignment horizontal="center"/>
    </xf>
    <xf numFmtId="9" fontId="5" fillId="0" borderId="2" xfId="3" applyFont="1" applyFill="1" applyBorder="1" applyAlignment="1">
      <alignment horizontal="center"/>
    </xf>
    <xf numFmtId="165" fontId="2" fillId="3" borderId="0" xfId="0" applyNumberFormat="1" applyFont="1" applyFill="1"/>
    <xf numFmtId="165" fontId="2" fillId="4" borderId="0" xfId="0" applyNumberFormat="1" applyFont="1" applyFill="1"/>
    <xf numFmtId="9" fontId="2" fillId="3" borderId="0" xfId="3" applyFont="1" applyFill="1" applyBorder="1" applyAlignment="1">
      <alignment horizontal="center"/>
    </xf>
    <xf numFmtId="9" fontId="2" fillId="4" borderId="0" xfId="3" applyFont="1" applyFill="1" applyBorder="1" applyAlignment="1">
      <alignment horizontal="center"/>
    </xf>
    <xf numFmtId="165" fontId="2" fillId="0" borderId="0" xfId="0" applyNumberFormat="1" applyFont="1"/>
    <xf numFmtId="165" fontId="2" fillId="0" borderId="0" xfId="2" applyNumberFormat="1" applyFont="1" applyFill="1" applyBorder="1"/>
    <xf numFmtId="9" fontId="2" fillId="0" borderId="0" xfId="3" applyFont="1" applyFill="1" applyBorder="1" applyAlignment="1">
      <alignment horizontal="center"/>
    </xf>
    <xf numFmtId="0" fontId="5" fillId="0" borderId="0" xfId="0" applyFont="1"/>
    <xf numFmtId="165" fontId="5" fillId="0" borderId="0" xfId="2" applyNumberFormat="1" applyFont="1" applyFill="1" applyBorder="1"/>
    <xf numFmtId="9" fontId="5" fillId="0" borderId="0" xfId="3" applyFont="1" applyFill="1" applyBorder="1" applyAlignment="1">
      <alignment horizontal="center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r>
              <a:rPr lang="en-GB" b="1">
                <a:solidFill>
                  <a:srgbClr val="0283B5"/>
                </a:solidFill>
              </a:rPr>
              <a:t>Figure 1: Chart headline and/or title here</a:t>
            </a:r>
          </a:p>
        </c:rich>
      </c:tx>
      <c:layout>
        <c:manualLayout>
          <c:xMode val="edge"/>
          <c:yMode val="edge"/>
          <c:x val="3.596802866487143E-3"/>
          <c:y val="2.3494849632962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4523732881442891"/>
          <c:w val="0.81236160454458251"/>
          <c:h val="0.764235967223143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'Table 1.1'!$B$10:$B$13</c:f>
              <c:strCache>
                <c:ptCount val="4"/>
                <c:pt idx="0">
                  <c:v>Skilled metal, electrical and electronic trades</c:v>
                </c:pt>
                <c:pt idx="1">
                  <c:v>Transport and mobile machine drivers and operative</c:v>
                </c:pt>
                <c:pt idx="2">
                  <c:v>Process, plant and machine operatives</c:v>
                </c:pt>
                <c:pt idx="3">
                  <c:v>Skilled agricultural and related trades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698-465A-A0A8-7E76F60A242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'Table 1.1'!$B$10:$B$13</c:f>
              <c:strCache>
                <c:ptCount val="4"/>
                <c:pt idx="0">
                  <c:v>Skilled metal, electrical and electronic trades</c:v>
                </c:pt>
                <c:pt idx="1">
                  <c:v>Transport and mobile machine drivers and operative</c:v>
                </c:pt>
                <c:pt idx="2">
                  <c:v>Process, plant and machine operatives</c:v>
                </c:pt>
                <c:pt idx="3">
                  <c:v>Skilled agricultural and related trades</c:v>
                </c:pt>
              </c:strCache>
            </c:strRef>
          </c:cat>
          <c:val>
            <c:numRef>
              <c:f>'[1]Table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'[1]Table 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date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Offset val="100"/>
        <c:baseTimeUnit val="days"/>
      </c:date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14</xdr:row>
      <xdr:rowOff>185736</xdr:rowOff>
    </xdr:from>
    <xdr:to>
      <xdr:col>4</xdr:col>
      <xdr:colOff>0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752475</xdr:colOff>
      <xdr:row>41</xdr:row>
      <xdr:rowOff>171450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8724900"/>
          <a:ext cx="6120130" cy="3594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je/SiteCollectionDocuments/Government%20and%20administration/R%20CensusFinalReport%2020221213%20SJ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0"/>
  <sheetViews>
    <sheetView showGridLines="0" workbookViewId="0">
      <selection activeCell="C9" sqref="C9"/>
    </sheetView>
  </sheetViews>
  <sheetFormatPr defaultColWidth="8.875" defaultRowHeight="15"/>
  <cols>
    <col min="1" max="1" width="8.875" style="1"/>
    <col min="2" max="2" width="39.625" style="1" bestFit="1" customWidth="1"/>
    <col min="3" max="3" width="115.25" style="1" customWidth="1"/>
    <col min="4" max="14" width="18.625" style="1" customWidth="1"/>
    <col min="15" max="16384" width="8.875" style="1"/>
  </cols>
  <sheetData>
    <row r="2" spans="2:4" ht="26.25">
      <c r="C2" s="2" t="s">
        <v>0</v>
      </c>
    </row>
    <row r="3" spans="2:4" ht="21">
      <c r="C3" s="3"/>
    </row>
    <row r="4" spans="2:4" ht="21">
      <c r="D4" s="3"/>
    </row>
    <row r="5" spans="2:4" ht="20.100000000000001" customHeight="1">
      <c r="B5" s="6" t="s">
        <v>1</v>
      </c>
      <c r="C5" s="9">
        <v>46129</v>
      </c>
      <c r="D5" s="3"/>
    </row>
    <row r="6" spans="2:4" ht="20.100000000000001" customHeight="1">
      <c r="B6" s="6" t="s">
        <v>2</v>
      </c>
      <c r="C6" s="5" t="s">
        <v>3</v>
      </c>
      <c r="D6" s="3"/>
    </row>
    <row r="7" spans="2:4" ht="30">
      <c r="B7" s="6" t="s">
        <v>4</v>
      </c>
      <c r="C7" s="5" t="s">
        <v>5</v>
      </c>
      <c r="D7" s="3"/>
    </row>
    <row r="8" spans="2:4" ht="20.100000000000001" customHeight="1">
      <c r="B8" s="6" t="s">
        <v>6</v>
      </c>
      <c r="C8" s="4" t="s">
        <v>7</v>
      </c>
      <c r="D8" s="3"/>
    </row>
    <row r="9" spans="2:4" ht="20.100000000000001" customHeight="1">
      <c r="B9" s="6" t="s">
        <v>8</v>
      </c>
      <c r="C9" s="8" t="s">
        <v>9</v>
      </c>
    </row>
    <row r="10" spans="2:4" ht="20.100000000000001" customHeight="1">
      <c r="B10" s="6" t="s">
        <v>10</v>
      </c>
      <c r="C10" s="4" t="s">
        <v>11</v>
      </c>
      <c r="D10" s="3"/>
    </row>
  </sheetData>
  <hyperlinks>
    <hyperlink ref="C9" r:id="rId1" xr:uid="{44F194B5-AE2B-4540-901B-75A29C15A27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3:F39"/>
  <sheetViews>
    <sheetView showGridLines="0" tabSelected="1" workbookViewId="0">
      <selection activeCell="J23" sqref="J23"/>
    </sheetView>
  </sheetViews>
  <sheetFormatPr defaultColWidth="8.875" defaultRowHeight="15"/>
  <cols>
    <col min="1" max="1" width="8.875" style="1"/>
    <col min="2" max="2" width="55" style="1" customWidth="1"/>
    <col min="3" max="5" width="11.75" style="1" customWidth="1"/>
    <col min="6" max="6" width="23.5" style="1" customWidth="1"/>
    <col min="7" max="16384" width="8.875" style="1"/>
  </cols>
  <sheetData>
    <row r="3" spans="2:6" ht="21">
      <c r="D3" s="3"/>
    </row>
    <row r="4" spans="2:6" ht="21">
      <c r="D4" s="3"/>
    </row>
    <row r="5" spans="2:6" ht="26.25">
      <c r="B5" s="2" t="s">
        <v>12</v>
      </c>
    </row>
    <row r="6" spans="2:6" ht="18.75">
      <c r="B6" s="7" t="s">
        <v>13</v>
      </c>
    </row>
    <row r="8" spans="2:6" ht="75">
      <c r="B8" s="10" t="s">
        <v>14</v>
      </c>
      <c r="C8" s="10" t="s">
        <v>15</v>
      </c>
      <c r="D8" s="10" t="s">
        <v>16</v>
      </c>
      <c r="E8" s="10" t="s">
        <v>17</v>
      </c>
      <c r="F8" s="11" t="s">
        <v>18</v>
      </c>
    </row>
    <row r="9" spans="2:6">
      <c r="B9" s="15" t="s">
        <v>19</v>
      </c>
      <c r="C9" s="16">
        <v>45</v>
      </c>
      <c r="D9" s="16">
        <v>3307</v>
      </c>
      <c r="E9" s="16">
        <v>3352</v>
      </c>
      <c r="F9" s="21">
        <f>C9/E9</f>
        <v>1.3424821002386634E-2</v>
      </c>
    </row>
    <row r="10" spans="2:6">
      <c r="B10" s="15" t="s">
        <v>20</v>
      </c>
      <c r="C10" s="16">
        <v>29</v>
      </c>
      <c r="D10" s="16">
        <v>1656</v>
      </c>
      <c r="E10" s="16">
        <v>1685</v>
      </c>
      <c r="F10" s="21">
        <f>C10/E10</f>
        <v>1.7210682492581602E-2</v>
      </c>
    </row>
    <row r="11" spans="2:6">
      <c r="B11" s="1" t="s">
        <v>21</v>
      </c>
      <c r="C11" s="12">
        <v>84</v>
      </c>
      <c r="D11" s="12">
        <v>1493</v>
      </c>
      <c r="E11" s="12">
        <v>1577</v>
      </c>
      <c r="F11" s="19">
        <f>C11/E11</f>
        <v>5.3265694356372857E-2</v>
      </c>
    </row>
    <row r="12" spans="2:6">
      <c r="B12" s="1" t="s">
        <v>22</v>
      </c>
      <c r="C12" s="12">
        <v>60</v>
      </c>
      <c r="D12" s="12">
        <v>747</v>
      </c>
      <c r="E12" s="12">
        <v>807</v>
      </c>
      <c r="F12" s="19">
        <f>C12/E12</f>
        <v>7.434944237918216E-2</v>
      </c>
    </row>
    <row r="13" spans="2:6">
      <c r="B13" s="15" t="s">
        <v>23</v>
      </c>
      <c r="C13" s="16">
        <v>85</v>
      </c>
      <c r="D13" s="16">
        <v>876</v>
      </c>
      <c r="E13" s="16">
        <v>961</v>
      </c>
      <c r="F13" s="21">
        <f>C13/E13</f>
        <v>8.8449531737773146E-2</v>
      </c>
    </row>
    <row r="14" spans="2:6">
      <c r="B14" s="13" t="s">
        <v>24</v>
      </c>
      <c r="C14" s="14">
        <v>365</v>
      </c>
      <c r="D14" s="14">
        <v>1649</v>
      </c>
      <c r="E14" s="14">
        <v>2014</v>
      </c>
      <c r="F14" s="20">
        <f>C14/E14</f>
        <v>0.18123138033763656</v>
      </c>
    </row>
    <row r="15" spans="2:6">
      <c r="B15" s="1" t="s">
        <v>25</v>
      </c>
      <c r="C15" s="12">
        <v>247</v>
      </c>
      <c r="D15" s="12">
        <v>1098</v>
      </c>
      <c r="E15" s="12">
        <v>1345</v>
      </c>
      <c r="F15" s="19">
        <f>C15/E15</f>
        <v>0.18364312267657992</v>
      </c>
    </row>
    <row r="16" spans="2:6" ht="22.5" customHeight="1">
      <c r="B16" s="13" t="s">
        <v>26</v>
      </c>
      <c r="C16" s="14">
        <v>173</v>
      </c>
      <c r="D16" s="14">
        <v>533</v>
      </c>
      <c r="E16" s="14">
        <v>706</v>
      </c>
      <c r="F16" s="20">
        <f>C16/E16</f>
        <v>0.24504249291784702</v>
      </c>
    </row>
    <row r="17" spans="2:6">
      <c r="B17" s="1" t="s">
        <v>27</v>
      </c>
      <c r="C17" s="12">
        <v>139</v>
      </c>
      <c r="D17" s="12">
        <v>402</v>
      </c>
      <c r="E17" s="12">
        <v>541</v>
      </c>
      <c r="F17" s="19">
        <f>C17/E17</f>
        <v>0.25693160813308685</v>
      </c>
    </row>
    <row r="18" spans="2:6">
      <c r="B18" s="15" t="s">
        <v>28</v>
      </c>
      <c r="C18" s="16">
        <v>397</v>
      </c>
      <c r="D18" s="16">
        <v>1119</v>
      </c>
      <c r="E18" s="16">
        <v>1516</v>
      </c>
      <c r="F18" s="21">
        <f>C18/E18</f>
        <v>0.26187335092348285</v>
      </c>
    </row>
    <row r="19" spans="2:6">
      <c r="B19" s="1" t="s">
        <v>29</v>
      </c>
      <c r="C19" s="12">
        <v>1947</v>
      </c>
      <c r="D19" s="12">
        <v>3138</v>
      </c>
      <c r="E19" s="12">
        <v>5085</v>
      </c>
      <c r="F19" s="19">
        <f>C19/E19</f>
        <v>0.38289085545722712</v>
      </c>
    </row>
    <row r="20" spans="2:6">
      <c r="B20" s="1" t="s">
        <v>30</v>
      </c>
      <c r="C20" s="12">
        <v>847</v>
      </c>
      <c r="D20" s="12">
        <v>1311</v>
      </c>
      <c r="E20" s="12">
        <v>2158</v>
      </c>
      <c r="F20" s="19">
        <f>C20/E20</f>
        <v>0.39249304911955513</v>
      </c>
    </row>
    <row r="21" spans="2:6">
      <c r="B21" s="1" t="s">
        <v>31</v>
      </c>
      <c r="C21" s="12">
        <v>1789</v>
      </c>
      <c r="D21" s="12">
        <v>2348</v>
      </c>
      <c r="E21" s="12">
        <v>4137</v>
      </c>
      <c r="F21" s="19">
        <f>C21/E21</f>
        <v>0.43243896543388927</v>
      </c>
    </row>
    <row r="22" spans="2:6">
      <c r="B22" s="1" t="s">
        <v>32</v>
      </c>
      <c r="C22" s="12">
        <v>409</v>
      </c>
      <c r="D22" s="12">
        <v>479</v>
      </c>
      <c r="E22" s="12">
        <v>888</v>
      </c>
      <c r="F22" s="19">
        <f>C22/E22</f>
        <v>0.4605855855855856</v>
      </c>
    </row>
    <row r="23" spans="2:6">
      <c r="B23" s="1" t="s">
        <v>33</v>
      </c>
      <c r="C23" s="12">
        <v>2130</v>
      </c>
      <c r="D23" s="12">
        <v>2086</v>
      </c>
      <c r="E23" s="12">
        <v>4216</v>
      </c>
      <c r="F23" s="19">
        <f>C23/E23</f>
        <v>0.50521821631878561</v>
      </c>
    </row>
    <row r="24" spans="2:6">
      <c r="B24" s="1" t="s">
        <v>34</v>
      </c>
      <c r="C24" s="12">
        <v>2919</v>
      </c>
      <c r="D24" s="12">
        <v>2668</v>
      </c>
      <c r="E24" s="12">
        <v>5587</v>
      </c>
      <c r="F24" s="19">
        <f>C24/E24</f>
        <v>0.52246286021120458</v>
      </c>
    </row>
    <row r="25" spans="2:6">
      <c r="B25" s="1" t="s">
        <v>35</v>
      </c>
      <c r="C25" s="12">
        <v>1467</v>
      </c>
      <c r="D25" s="12">
        <v>985</v>
      </c>
      <c r="E25" s="12">
        <v>2452</v>
      </c>
      <c r="F25" s="19">
        <f>C25/E25</f>
        <v>0.59828711256117451</v>
      </c>
    </row>
    <row r="26" spans="2:6">
      <c r="B26" s="1" t="s">
        <v>36</v>
      </c>
      <c r="C26" s="12">
        <v>415</v>
      </c>
      <c r="D26" s="12">
        <v>241</v>
      </c>
      <c r="E26" s="12">
        <v>656</v>
      </c>
      <c r="F26" s="19">
        <f>C26/E26</f>
        <v>0.63262195121951215</v>
      </c>
    </row>
    <row r="27" spans="2:6">
      <c r="B27" s="1" t="s">
        <v>37</v>
      </c>
      <c r="C27" s="12">
        <v>4387</v>
      </c>
      <c r="D27" s="12">
        <v>1943</v>
      </c>
      <c r="E27" s="12">
        <v>6330</v>
      </c>
      <c r="F27" s="19">
        <f>C27/E27</f>
        <v>0.69304897314375991</v>
      </c>
    </row>
    <row r="28" spans="2:6">
      <c r="B28" s="1" t="s">
        <v>38</v>
      </c>
      <c r="C28" s="12">
        <v>1152</v>
      </c>
      <c r="D28" s="12">
        <v>473</v>
      </c>
      <c r="E28" s="12">
        <v>1625</v>
      </c>
      <c r="F28" s="19">
        <f>C28/E28</f>
        <v>0.70892307692307688</v>
      </c>
    </row>
    <row r="29" spans="2:6">
      <c r="B29" s="1" t="s">
        <v>39</v>
      </c>
      <c r="C29" s="12">
        <v>1563</v>
      </c>
      <c r="D29" s="12">
        <v>580</v>
      </c>
      <c r="E29" s="12">
        <v>2143</v>
      </c>
      <c r="F29" s="19">
        <f>C29/E29</f>
        <v>0.72935137657489502</v>
      </c>
    </row>
    <row r="30" spans="2:6">
      <c r="B30" s="1" t="s">
        <v>40</v>
      </c>
      <c r="C30" s="12">
        <v>1053</v>
      </c>
      <c r="D30" s="12">
        <v>390</v>
      </c>
      <c r="E30" s="12">
        <v>1443</v>
      </c>
      <c r="F30" s="19">
        <f>C30/E30</f>
        <v>0.72972972972972971</v>
      </c>
    </row>
    <row r="31" spans="2:6">
      <c r="B31" s="1" t="s">
        <v>41</v>
      </c>
      <c r="C31" s="12">
        <v>438</v>
      </c>
      <c r="D31" s="12">
        <v>137</v>
      </c>
      <c r="E31" s="12">
        <v>575</v>
      </c>
      <c r="F31" s="19">
        <f>C31/E31</f>
        <v>0.76173913043478259</v>
      </c>
    </row>
    <row r="32" spans="2:6">
      <c r="B32" s="1" t="s">
        <v>42</v>
      </c>
      <c r="C32" s="12">
        <v>3295</v>
      </c>
      <c r="D32" s="12">
        <v>557</v>
      </c>
      <c r="E32" s="12">
        <v>3852</v>
      </c>
      <c r="F32" s="19">
        <f>C32/E32</f>
        <v>0.8553997923156802</v>
      </c>
    </row>
    <row r="33" spans="2:6">
      <c r="B33" s="1" t="s">
        <v>43</v>
      </c>
      <c r="C33" s="12">
        <v>1508</v>
      </c>
      <c r="D33" s="12">
        <v>179</v>
      </c>
      <c r="E33" s="12">
        <v>1687</v>
      </c>
      <c r="F33" s="19">
        <f>C33/E33</f>
        <v>0.89389448725548315</v>
      </c>
    </row>
    <row r="34" spans="2:6" ht="15.75" thickBot="1">
      <c r="B34" s="17" t="s">
        <v>17</v>
      </c>
      <c r="C34" s="18">
        <v>26943</v>
      </c>
      <c r="D34" s="18">
        <v>30395</v>
      </c>
      <c r="E34" s="18">
        <v>57338</v>
      </c>
      <c r="F34" s="22">
        <f t="shared" ref="F10:F39" si="0">C34/E34</f>
        <v>0.46989779901635914</v>
      </c>
    </row>
    <row r="35" spans="2:6" ht="15.75" thickTop="1">
      <c r="B35" s="30"/>
      <c r="C35" s="31"/>
      <c r="D35" s="31"/>
      <c r="E35" s="31"/>
      <c r="F35" s="32"/>
    </row>
    <row r="37" spans="2:6">
      <c r="B37" s="13" t="s">
        <v>44</v>
      </c>
      <c r="C37" s="23">
        <f>SUM(C14,C16)</f>
        <v>538</v>
      </c>
      <c r="D37" s="23">
        <f t="shared" ref="D37:E37" si="1">SUM(D14,D16)</f>
        <v>2182</v>
      </c>
      <c r="E37" s="23">
        <f t="shared" si="1"/>
        <v>2720</v>
      </c>
      <c r="F37" s="25">
        <f t="shared" si="0"/>
        <v>0.19779411764705881</v>
      </c>
    </row>
    <row r="38" spans="2:6">
      <c r="C38" s="27"/>
      <c r="D38" s="28"/>
      <c r="E38" s="28"/>
      <c r="F38" s="29"/>
    </row>
    <row r="39" spans="2:6">
      <c r="B39" s="15" t="s">
        <v>45</v>
      </c>
      <c r="C39" s="24">
        <f>SUM(C9:C10,C13,C18)</f>
        <v>556</v>
      </c>
      <c r="D39" s="24">
        <f t="shared" ref="D39:E39" si="2">SUM(D9:D10,D13,D18)</f>
        <v>6958</v>
      </c>
      <c r="E39" s="24">
        <f t="shared" si="2"/>
        <v>7514</v>
      </c>
      <c r="F39" s="26">
        <f t="shared" si="0"/>
        <v>7.3995208943305829E-2</v>
      </c>
    </row>
  </sheetData>
  <sortState xmlns:xlrd2="http://schemas.microsoft.com/office/spreadsheetml/2017/richdata2" ref="B9:F33">
    <sortCondition ref="F9:F33"/>
  </sortState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1018D-2B7F-4417-94FC-8787C83EF75B}"/>
</file>

<file path=customXml/itemProps2.xml><?xml version="1.0" encoding="utf-8"?>
<ds:datastoreItem xmlns:ds="http://schemas.openxmlformats.org/officeDocument/2006/customXml" ds:itemID="{A48CB887-6EE8-4AE7-A6E5-937EC477534F}"/>
</file>

<file path=customXml/itemProps3.xml><?xml version="1.0" encoding="utf-8"?>
<ds:datastoreItem xmlns:ds="http://schemas.openxmlformats.org/officeDocument/2006/customXml" ds:itemID="{A918F889-1635-40A6-A773-1EF2B841A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2026-05-08T09:09:11Z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